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J:\財政課\02財政係\01 財政係長(H30~)\28 財政状況資料集\R05年度版の作成\☆回答\３月提出分\"/>
    </mc:Choice>
  </mc:AlternateContent>
  <xr:revisionPtr revIDLastSave="0" documentId="8_{E2379A81-AAAC-4FCE-A157-4FB4A3F50936}"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CO35" i="10"/>
  <c r="AM35" i="10"/>
  <c r="CO34" i="10"/>
  <c r="BW34" i="10"/>
  <c r="BW35" i="10" s="1"/>
  <c r="BW36" i="10" s="1"/>
  <c r="BW37" i="10" s="1"/>
  <c r="BW38" i="10" s="1"/>
  <c r="BW39" i="10" s="1"/>
  <c r="BW40" i="10" s="1"/>
  <c r="BW41"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AM34" i="10" s="1"/>
  <c r="BE34" i="10" s="1"/>
  <c r="BE35" i="10" s="1"/>
  <c r="U34" i="10"/>
  <c r="U35" i="10" s="1"/>
  <c r="U36" i="10" s="1"/>
  <c r="U37" i="10" s="1"/>
</calcChain>
</file>

<file path=xl/sharedStrings.xml><?xml version="1.0" encoding="utf-8"?>
<sst xmlns="http://schemas.openxmlformats.org/spreadsheetml/2006/main" count="1150" uniqueCount="572">
  <si>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</si>
  <si>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</si>
  <si>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</si>
  <si>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</si>
  <si>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</si>
  <si>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</si>
  <si>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</si>
  <si>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</si>
  <si>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</si>
  <si>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</si>
  <si>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</si>
  <si>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</si>
  <si>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</si>
  <si>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</si>
  <si>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</si>
  <si>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</si>
  <si>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</si>
  <si>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</si>
  <si>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</si>
  <si>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</si>
  <si>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</si>
  <si>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</si>
  <si>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</si>
  <si>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</si>
  <si>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</si>
  <si>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</si>
  <si>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</si>
  <si>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</si>
  <si>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</si>
  <si>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</si>
  <si>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</si>
  <si>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</si>
  <si>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</si>
  <si>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</si>
  <si>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</si>
  <si>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</si>
  <si>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</si>
  <si>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</si>
  <si>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</si>
  <si>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</si>
  <si>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</si>
  <si>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</si>
  <si>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</si>
  <si>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</si>
  <si>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</si>
  <si>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</si>
  <si>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</si>
  <si>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</si>
  <si>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</si>
  <si>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</si>
  <si>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</si>
  <si>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</si>
  <si>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</si>
  <si>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</si>
  <si>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</si>
  <si>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</si>
  <si>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</si>
  <si>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</si>
  <si>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</si>
  <si>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</si>
  <si>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</si>
  <si>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</si>
  <si>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</si>
  <si>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</si>
  <si>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</si>
  <si>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</si>
  <si>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</si>
  <si>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</si>
  <si>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</si>
  <si>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</si>
  <si>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</si>
  <si>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</si>
  <si>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</si>
  <si>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</si>
  <si>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</si>
  <si>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</si>
  <si>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</si>
  <si>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</si>
  <si>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</si>
  <si>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</si>
  <si>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</si>
  <si>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</si>
  <si>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</si>
  <si>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</si>
  <si>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</si>
  <si>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</si>
  <si>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</si>
  <si>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</si>
  <si>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</si>
  <si>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</si>
  <si>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</si>
  <si>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</si>
  <si>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</si>
  <si>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</si>
  <si>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</si>
  <si>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</si>
  <si>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</si>
  <si>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</si>
  <si>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</si>
  <si>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</si>
  <si>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</si>
  <si>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</si>
  <si>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</si>
  <si>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</si>
  <si>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</si>
  <si>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</si>
  <si>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</si>
  <si>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</si>
  <si>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</si>
  <si>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</si>
  <si>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</si>
  <si>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</si>
  <si>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</si>
  <si>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</si>
  <si>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</si>
  <si>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</si>
  <si>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</si>
  <si>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</si>
  <si>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</si>
  <si>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</si>
  <si>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</si>
  <si>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</si>
  <si>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</si>
  <si>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</si>
  <si>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</si>
  <si>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</si>
  <si>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</si>
  <si>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</si>
  <si>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</si>
  <si>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</si>
  <si>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</si>
  <si>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</si>
  <si>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</si>
  <si>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</si>
  <si>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</si>
  <si>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</si>
  <si>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</si>
  <si>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</si>
  <si>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</si>
  <si>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</si>
  <si>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</si>
  <si>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</si>
  <si>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</si>
  <si>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</si>
  <si>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</si>
  <si>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</si>
  <si>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</si>
  <si>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</si>
  <si>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</si>
  <si>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</si>
  <si>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</si>
  <si>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</si>
  <si>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</si>
  <si>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</si>
  <si>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</si>
  <si>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</si>
  <si>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</si>
  <si>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</si>
  <si>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</si>
  <si>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</si>
  <si>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</si>
  <si>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</si>
  <si>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</si>
  <si>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</si>
  <si>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</si>
  <si>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</si>
  <si>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</si>
  <si>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</si>
  <si>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</si>
  <si>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</si>
  <si>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</si>
  <si>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</si>
  <si>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</si>
  <si>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</si>
  <si>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</si>
  <si>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</si>
  <si>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</si>
  <si>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</si>
  <si>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</si>
  <si>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</si>
  <si>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</si>
  <si>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</si>
  <si>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</si>
  <si>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</si>
  <si>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</si>
  <si>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</si>
  <si>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</si>
  <si>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</si>
  <si>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</si>
  <si>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</si>
  <si>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</si>
  <si>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</si>
  <si>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</si>
  <si>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</si>
  <si>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</si>
  <si>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</si>
  <si>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</si>
  <si>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</si>
  <si>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</si>
  <si>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</si>
  <si>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</si>
  <si>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</si>
  <si>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</si>
  <si>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</si>
  <si>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宮崎県川南町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</si>
  <si>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</si>
  <si>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</si>
  <si>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</si>
  <si>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</si>
  <si>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</si>
  <si>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</si>
  <si>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</si>
  <si>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</si>
  <si>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</si>
  <si>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</si>
  <si>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</si>
  <si>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</si>
  <si>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</si>
  <si>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</si>
  <si>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</si>
  <si>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</si>
  <si>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</si>
  <si>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</si>
  <si>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</si>
  <si>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</si>
  <si>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</si>
  <si>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</si>
  <si>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</si>
  <si>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</si>
  <si>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</si>
  <si>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</si>
  <si>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</si>
  <si>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</si>
  <si>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</si>
  <si>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</si>
  <si>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</si>
  <si>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</si>
  <si>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</si>
  <si>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</si>
  <si>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</si>
  <si>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</si>
  <si>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</si>
  <si>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</si>
  <si>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</si>
  <si>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</si>
  <si>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</si>
  <si>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</si>
  <si>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</si>
  <si>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</si>
  <si>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</si>
  <si>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</si>
  <si>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</si>
  <si>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</si>
  <si>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</si>
  <si>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</si>
  <si>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</si>
  <si>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</si>
  <si>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</si>
  <si>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</si>
  <si>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</si>
  <si>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</si>
  <si>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</si>
  <si>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</si>
  <si>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</si>
  <si>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</si>
  <si>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</si>
  <si>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</si>
  <si>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</si>
  <si>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</si>
  <si>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</si>
  <si>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</si>
  <si>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</si>
  <si>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</si>
  <si>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</si>
  <si>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</si>
  <si>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</si>
  <si>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</si>
  <si>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</si>
  <si>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</si>
  <si>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</si>
  <si>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</si>
  <si>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</si>
  <si>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</si>
  <si>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</si>
  <si>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</si>
  <si>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</si>
  <si>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</si>
  <si>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</si>
  <si>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</si>
  <si>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</si>
  <si>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</si>
  <si>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</si>
  <si>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</si>
  <si>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</si>
  <si>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</si>
  <si>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</si>
  <si>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</si>
  <si>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</si>
  <si>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</si>
  <si>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</si>
  <si>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</si>
  <si>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</si>
  <si>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</si>
  <si>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</si>
  <si>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</si>
  <si>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</si>
  <si>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</si>
  <si>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</si>
  <si>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</si>
  <si>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</si>
  <si>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</si>
  <si>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</si>
  <si>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</si>
  <si>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</si>
  <si>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</si>
  <si>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</si>
  <si>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</si>
  <si>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</si>
  <si>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</si>
  <si>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</si>
  <si>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</si>
  <si>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</si>
  <si>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</si>
  <si>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</si>
  <si>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</si>
  <si>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</si>
  <si>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</si>
  <si>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</si>
  <si>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</si>
  <si>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</si>
  <si>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</si>
  <si>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</si>
  <si>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</si>
  <si>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</si>
  <si>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</si>
  <si>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</si>
  <si>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</si>
  <si>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</si>
  <si>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</si>
  <si>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</si>
  <si>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</si>
  <si>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</si>
  <si>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</si>
  <si>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</si>
  <si>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</si>
  <si>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</si>
  <si>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</si>
  <si>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</si>
  <si>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</si>
  <si>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</si>
  <si>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</si>
  <si>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</si>
  <si>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</si>
  <si>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</si>
  <si>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</si>
  <si>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宮崎県川南町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</si>
  <si>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</si>
  <si>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</si>
  <si>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</si>
  <si>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</si>
  <si>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</si>
  <si>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</si>
  <si>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</si>
  <si>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</si>
  <si>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</si>
  <si>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</si>
  <si>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</si>
  <si>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</si>
  <si>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</si>
  <si>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</si>
  <si>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</si>
  <si>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</si>
  <si>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</si>
  <si>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</si>
  <si>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</si>
  <si>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</si>
  <si>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西都児湯行政不服審査会特別会計</t>
    <phoneticPr fontId="5"/>
  </si>
  <si>
    <t>尾鈴地区畜産用水管理事業特別会計</t>
    <phoneticPr fontId="5"/>
  </si>
  <si>
    <t>電子地域通貨事業特別会計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</si>
  <si>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</si>
  <si>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</si>
  <si>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</si>
  <si>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</si>
  <si>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</si>
  <si>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</si>
  <si>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</si>
  <si>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</si>
  <si>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</si>
  <si>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</si>
  <si>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</si>
  <si>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</si>
  <si>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</si>
  <si>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</si>
  <si>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介護認定審査会特別会計</t>
    <phoneticPr fontId="5"/>
  </si>
  <si>
    <t>介護保険特別会計</t>
    <phoneticPr fontId="5"/>
  </si>
  <si>
    <t>後期高齢者医療特別会計</t>
    <phoneticPr fontId="5"/>
  </si>
  <si>
    <t>水道事業会計</t>
    <phoneticPr fontId="5"/>
  </si>
  <si>
    <t>法適用企業</t>
    <phoneticPr fontId="5"/>
  </si>
  <si>
    <t>漁業集落排水事業特別会計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</si>
  <si>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</si>
  <si>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</si>
  <si>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</si>
  <si>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</si>
  <si>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</si>
  <si>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</si>
  <si>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</si>
  <si>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</si>
  <si>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</si>
  <si>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</si>
  <si>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</si>
  <si>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</si>
  <si>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</si>
  <si>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</si>
  <si>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</si>
  <si>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</si>
  <si>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</si>
  <si>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</si>
  <si>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</si>
  <si>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</si>
  <si>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</si>
  <si>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</si>
  <si>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</si>
  <si>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</si>
  <si>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</si>
  <si>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</si>
  <si>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</si>
  <si>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</si>
  <si>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</si>
  <si>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</si>
  <si>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</si>
  <si>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</si>
  <si>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</si>
  <si>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</si>
  <si>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</si>
  <si>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</si>
  <si>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</si>
  <si>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</si>
  <si>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</si>
  <si>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</si>
  <si>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</si>
  <si>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</si>
  <si>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</si>
  <si>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</si>
  <si>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</si>
  <si>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</si>
  <si>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</si>
  <si>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</si>
  <si>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</si>
  <si>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</si>
  <si>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</si>
  <si>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</si>
  <si>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</si>
  <si>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</si>
  <si>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</si>
  <si>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</si>
  <si>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</si>
  <si>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</si>
  <si>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</si>
  <si>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</si>
  <si>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</si>
  <si>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</si>
  <si>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</si>
  <si>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</si>
  <si>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</si>
  <si>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</si>
  <si>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</si>
  <si>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</si>
  <si>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</si>
  <si>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</si>
  <si>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</si>
  <si>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</si>
  <si>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</si>
  <si>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</si>
  <si>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</si>
  <si>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</si>
  <si>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</si>
  <si>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</si>
  <si>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</si>
  <si>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</si>
  <si>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</si>
  <si>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</si>
  <si>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</si>
  <si>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</si>
  <si>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</si>
  <si>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</si>
  <si>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</si>
  <si>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</si>
  <si>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</si>
  <si>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</si>
  <si>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</si>
  <si>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</si>
  <si>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</si>
  <si>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</si>
  <si>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</si>
  <si>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</si>
  <si>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</si>
  <si>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</si>
  <si>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</si>
  <si>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</si>
  <si>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</si>
  <si>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</si>
  <si>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</si>
  <si>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</si>
  <si>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</si>
  <si>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</si>
  <si>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</si>
  <si>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</si>
  <si>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</si>
  <si>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</si>
  <si>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</si>
  <si>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</si>
  <si>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</si>
  <si>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</si>
  <si>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</si>
  <si>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</si>
  <si>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</si>
  <si>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</si>
  <si>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</si>
  <si>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</si>
  <si>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</si>
  <si>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</si>
  <si>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</si>
  <si>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</si>
  <si>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</si>
  <si>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</si>
  <si>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</si>
  <si>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</si>
  <si>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</si>
  <si>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</si>
  <si>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</si>
  <si>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</si>
  <si>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</si>
  <si>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</si>
  <si>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</si>
  <si>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</si>
  <si>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</si>
  <si>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0.82</t>
  </si>
  <si>
    <t>▲ 2.71</t>
  </si>
  <si>
    <t>水道事業会計</t>
  </si>
  <si>
    <t>一般会計</t>
  </si>
  <si>
    <t>電子地域通貨事業特別会計</t>
  </si>
  <si>
    <t>介護保険特別会計</t>
  </si>
  <si>
    <t>国民健康保険事業特別会計</t>
  </si>
  <si>
    <t>漁業集落排水事業特別会計</t>
  </si>
  <si>
    <t>後期高齢者医療特別会計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</si>
  <si>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</si>
  <si>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</si>
  <si>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</si>
  <si>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</si>
  <si>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</si>
  <si>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</si>
  <si>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</si>
  <si>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</si>
  <si>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</si>
  <si>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ふるさと振興基金</t>
    <rPh sb="4" eb="8">
      <t>シンコウキキン</t>
    </rPh>
    <phoneticPr fontId="5"/>
  </si>
  <si>
    <t>公共施設等整備基金</t>
    <rPh sb="0" eb="5">
      <t>コウキョウシセツトウ</t>
    </rPh>
    <rPh sb="5" eb="9">
      <t>セイビキキン</t>
    </rPh>
    <phoneticPr fontId="2"/>
  </si>
  <si>
    <t>川南原地区国営施設応急対策事業基金</t>
    <rPh sb="0" eb="2">
      <t>カワミナミ</t>
    </rPh>
    <rPh sb="2" eb="3">
      <t>ハラ</t>
    </rPh>
    <rPh sb="3" eb="5">
      <t>チク</t>
    </rPh>
    <rPh sb="5" eb="7">
      <t>コクエイ</t>
    </rPh>
    <rPh sb="7" eb="9">
      <t>シセツ</t>
    </rPh>
    <rPh sb="9" eb="11">
      <t>オウキュウ</t>
    </rPh>
    <rPh sb="11" eb="17">
      <t>タイサクジギョウキキン</t>
    </rPh>
    <phoneticPr fontId="2"/>
  </si>
  <si>
    <t>次代を担う人づくり基金</t>
    <rPh sb="0" eb="2">
      <t>ジダイ</t>
    </rPh>
    <rPh sb="3" eb="4">
      <t>ニナ</t>
    </rPh>
    <rPh sb="5" eb="6">
      <t>ヒト</t>
    </rPh>
    <rPh sb="9" eb="11">
      <t>キキン</t>
    </rPh>
    <phoneticPr fontId="2"/>
  </si>
  <si>
    <t>長寿社会福祉基金</t>
    <rPh sb="0" eb="8">
      <t>チョウジュシャカイフクシキキン</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</si>
  <si>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</si>
  <si>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宮崎県市町村総合事務組合（市町村交通災害共済事業特会）</t>
    <rPh sb="0" eb="3">
      <t>ミヤザキケン</t>
    </rPh>
    <rPh sb="3" eb="6">
      <t>シチョウソン</t>
    </rPh>
    <rPh sb="6" eb="8">
      <t>ソウゴウ</t>
    </rPh>
    <rPh sb="8" eb="10">
      <t>ジム</t>
    </rPh>
    <rPh sb="10" eb="12">
      <t>クミアイ</t>
    </rPh>
    <rPh sb="13" eb="16">
      <t>シチョウソン</t>
    </rPh>
    <rPh sb="16" eb="20">
      <t>コウツウサイガイ</t>
    </rPh>
    <rPh sb="20" eb="22">
      <t>キョウサイ</t>
    </rPh>
    <rPh sb="22" eb="24">
      <t>ジギョウ</t>
    </rPh>
    <rPh sb="24" eb="26">
      <t>トッカイ</t>
    </rPh>
    <phoneticPr fontId="2"/>
  </si>
  <si>
    <t>宮崎県市町村総合事務組合（自治会館管理運営特会）</t>
    <rPh sb="0" eb="3">
      <t>ミヤザキケン</t>
    </rPh>
    <rPh sb="3" eb="6">
      <t>シチョウソン</t>
    </rPh>
    <rPh sb="6" eb="8">
      <t>ソウゴウ</t>
    </rPh>
    <rPh sb="8" eb="10">
      <t>ジム</t>
    </rPh>
    <rPh sb="10" eb="12">
      <t>クミアイ</t>
    </rPh>
    <rPh sb="13" eb="23">
      <t>ジチカイカンカンリウンエイトッカイ</t>
    </rPh>
    <phoneticPr fontId="2"/>
  </si>
  <si>
    <t>宮崎県後期高齢者広域連合（一般会計）</t>
    <rPh sb="0" eb="3">
      <t>ミヤザキケン</t>
    </rPh>
    <rPh sb="3" eb="5">
      <t>コウキ</t>
    </rPh>
    <rPh sb="5" eb="8">
      <t>コウレイシャ</t>
    </rPh>
    <rPh sb="8" eb="10">
      <t>コウイキ</t>
    </rPh>
    <rPh sb="10" eb="12">
      <t>レンゴウ</t>
    </rPh>
    <rPh sb="13" eb="15">
      <t>イッパン</t>
    </rPh>
    <rPh sb="15" eb="17">
      <t>カイケイ</t>
    </rPh>
    <phoneticPr fontId="2"/>
  </si>
  <si>
    <t>宮崎県後期高齢者広域連合（特別会計）</t>
    <rPh sb="0" eb="3">
      <t>ミヤザキケン</t>
    </rPh>
    <rPh sb="3" eb="5">
      <t>コウキ</t>
    </rPh>
    <rPh sb="5" eb="8">
      <t>コウレイシャ</t>
    </rPh>
    <rPh sb="8" eb="10">
      <t>コウイキ</t>
    </rPh>
    <rPh sb="10" eb="12">
      <t>レンゴウ</t>
    </rPh>
    <rPh sb="13" eb="15">
      <t>トクベツ</t>
    </rPh>
    <rPh sb="15" eb="17">
      <t>カイケイ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</si>
  <si>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</si>
  <si>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宮崎県東児湯消防組合</t>
    <rPh sb="0" eb="3">
      <t>ミヤザキケン</t>
    </rPh>
    <rPh sb="3" eb="4">
      <t>ヒガシ</t>
    </rPh>
    <rPh sb="4" eb="6">
      <t>コユ</t>
    </rPh>
    <rPh sb="6" eb="8">
      <t>ショウボウ</t>
    </rPh>
    <rPh sb="8" eb="10">
      <t>クミアイ</t>
    </rPh>
    <phoneticPr fontId="2"/>
  </si>
  <si>
    <t>川南都農衛生組合</t>
    <rPh sb="0" eb="2">
      <t>カワミナミ</t>
    </rPh>
    <rPh sb="2" eb="4">
      <t>ツノ</t>
    </rPh>
    <rPh sb="4" eb="6">
      <t>エイセイ</t>
    </rPh>
    <rPh sb="6" eb="8">
      <t>クミアイ</t>
    </rPh>
    <phoneticPr fontId="2"/>
  </si>
  <si>
    <t>公益社団法人　尾鈴農業公社</t>
    <rPh sb="0" eb="2">
      <t>コウエキ</t>
    </rPh>
    <rPh sb="2" eb="4">
      <t>シャダン</t>
    </rPh>
    <rPh sb="4" eb="6">
      <t>ホウジン</t>
    </rPh>
    <rPh sb="7" eb="9">
      <t>オスズ</t>
    </rPh>
    <rPh sb="9" eb="11">
      <t>ノウギョウ</t>
    </rPh>
    <rPh sb="11" eb="13">
      <t>コウシャ</t>
    </rPh>
    <phoneticPr fontId="2"/>
  </si>
  <si>
    <t>-</t>
    <phoneticPr fontId="2"/>
  </si>
  <si>
    <t>川南まちづくり　株式会社</t>
    <rPh sb="0" eb="2">
      <t>カワミナミ</t>
    </rPh>
    <rPh sb="8" eb="12">
      <t>カブシキガイシャ</t>
    </rPh>
    <phoneticPr fontId="2"/>
  </si>
  <si>
    <t>▲0</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</si>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</sst>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63B5-477E-BCB8-9732D69E3D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182199</c:v>
                </c:pt>
                <c:pt idx="1">
                  <c:v>139109</c:v>
                </c:pt>
                <c:pt idx="2">
                  <c:v>116598</c:v>
                </c:pt>
                <c:pt idx="3">
                  <c:v>80333</c:v>
                </c:pt>
                <c:pt idx="4">
                  <c:v>145096</c:v>
                </c:pt>
              </c:numCache>
            </c:numRef>
          </c:val>
          <c:smooth val="0"/>
          <c:extLst>
            <c:ext xmlns:c16="http://schemas.microsoft.com/office/drawing/2014/chart" uri="{C3380CC4-5D6E-409C-BE32-E72D297353CC}">
              <c16:uniqueId val="{00000001-63B5-477E-BCB8-9732D69E3D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4.8099999999999996</c:v>
                </c:pt>
                <c:pt idx="2">
                  <c:v>5.93</c:v>
                </c:pt>
                <c:pt idx="3">
                  <c:v>7.34</c:v>
                </c:pt>
                <c:pt idx="4">
                  <c:v>7.97</c:v>
                </c:pt>
              </c:numCache>
            </c:numRef>
          </c:val>
          <c:extLst>
            <c:ext xmlns:c16="http://schemas.microsoft.com/office/drawing/2014/chart" uri="{C3380CC4-5D6E-409C-BE32-E72D297353CC}">
              <c16:uniqueId val="{00000000-3819-48E7-B9B6-FB37512DE9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27.45</c:v>
                </c:pt>
                <c:pt idx="1">
                  <c:v>28.11</c:v>
                </c:pt>
                <c:pt idx="2">
                  <c:v>22.47</c:v>
                </c:pt>
                <c:pt idx="3">
                  <c:v>23</c:v>
                </c:pt>
                <c:pt idx="4">
                  <c:v>26.94</c:v>
                </c:pt>
              </c:numCache>
            </c:numRef>
          </c:val>
          <c:extLst>
            <c:ext xmlns:c16="http://schemas.microsoft.com/office/drawing/2014/chart" uri="{C3380CC4-5D6E-409C-BE32-E72D297353CC}">
              <c16:uniqueId val="{00000001-3819-48E7-B9B6-FB37512DE9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8.56</c:v>
                </c:pt>
                <c:pt idx="1">
                  <c:v>-0.82</c:v>
                </c:pt>
                <c:pt idx="2">
                  <c:v>-2.71</c:v>
                </c:pt>
                <c:pt idx="3">
                  <c:v>1.28</c:v>
                </c:pt>
                <c:pt idx="4">
                  <c:v>4.84</c:v>
                </c:pt>
              </c:numCache>
            </c:numRef>
          </c:val>
          <c:smooth val="0"/>
          <c:extLst>
            <c:ext xmlns:c16="http://schemas.microsoft.com/office/drawing/2014/chart" uri="{C3380CC4-5D6E-409C-BE32-E72D297353CC}">
              <c16:uniqueId val="{00000002-3819-48E7-B9B6-FB37512DE9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0.42</c:v>
                </c:pt>
                <c:pt idx="2">
                  <c:v>#N/A</c:v>
                </c:pt>
                <c:pt idx="3">
                  <c:v>0.01</c:v>
                </c:pt>
                <c:pt idx="4">
                  <c:v>#N/A</c:v>
                </c:pt>
                <c:pt idx="5">
                  <c:v>0.01</c:v>
                </c:pt>
                <c:pt idx="6">
                  <c:v>#N/A</c:v>
                </c:pt>
                <c:pt idx="7">
                  <c:v>0.04</c:v>
                </c:pt>
                <c:pt idx="8">
                  <c:v>#N/A</c:v>
                </c:pt>
                <c:pt idx="9">
                  <c:v>0.03</c:v>
                </c:pt>
              </c:numCache>
            </c:numRef>
          </c:val>
          <c:extLst>
            <c:ext xmlns:c16="http://schemas.microsoft.com/office/drawing/2014/chart" uri="{C3380CC4-5D6E-409C-BE32-E72D297353CC}">
              <c16:uniqueId val="{00000000-0AEF-4F99-9984-4E07A66F29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EF-4F99-9984-4E07A66F293B}"/>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0.01</c:v>
                </c:pt>
                <c:pt idx="4">
                  <c:v>#N/A</c:v>
                </c:pt>
                <c:pt idx="5">
                  <c:v>7.0000000000000007E-2</c:v>
                </c:pt>
                <c:pt idx="6">
                  <c:v>#N/A</c:v>
                </c:pt>
                <c:pt idx="7">
                  <c:v>0.01</c:v>
                </c:pt>
                <c:pt idx="8">
                  <c:v>#N/A</c:v>
                </c:pt>
                <c:pt idx="9">
                  <c:v>0.05</c:v>
                </c:pt>
              </c:numCache>
            </c:numRef>
          </c:val>
          <c:extLst>
            <c:ext xmlns:c16="http://schemas.microsoft.com/office/drawing/2014/chart" uri="{C3380CC4-5D6E-409C-BE32-E72D297353CC}">
              <c16:uniqueId val="{00000002-0AEF-4F99-9984-4E07A66F293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0.03</c:v>
                </c:pt>
                <c:pt idx="4">
                  <c:v>#N/A</c:v>
                </c:pt>
                <c:pt idx="5">
                  <c:v>0.04</c:v>
                </c:pt>
                <c:pt idx="6">
                  <c:v>#N/A</c:v>
                </c:pt>
                <c:pt idx="7">
                  <c:v>0.15</c:v>
                </c:pt>
                <c:pt idx="8">
                  <c:v>#N/A</c:v>
                </c:pt>
                <c:pt idx="9">
                  <c:v>0.12</c:v>
                </c:pt>
              </c:numCache>
            </c:numRef>
          </c:val>
          <c:extLst>
            <c:ext xmlns:c16="http://schemas.microsoft.com/office/drawing/2014/chart" uri="{C3380CC4-5D6E-409C-BE32-E72D297353CC}">
              <c16:uniqueId val="{00000003-0AEF-4F99-9984-4E07A66F293B}"/>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0.13</c:v>
                </c:pt>
                <c:pt idx="4">
                  <c:v>#N/A</c:v>
                </c:pt>
                <c:pt idx="5">
                  <c:v>0.05</c:v>
                </c:pt>
                <c:pt idx="6">
                  <c:v>#N/A</c:v>
                </c:pt>
                <c:pt idx="7">
                  <c:v>0.08</c:v>
                </c:pt>
                <c:pt idx="8">
                  <c:v>#N/A</c:v>
                </c:pt>
                <c:pt idx="9">
                  <c:v>0.22</c:v>
                </c:pt>
              </c:numCache>
            </c:numRef>
          </c:val>
          <c:extLst>
            <c:ext xmlns:c16="http://schemas.microsoft.com/office/drawing/2014/chart" uri="{C3380CC4-5D6E-409C-BE32-E72D297353CC}">
              <c16:uniqueId val="{00000004-0AEF-4F99-9984-4E07A66F293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0.84</c:v>
                </c:pt>
                <c:pt idx="2">
                  <c:v>#N/A</c:v>
                </c:pt>
                <c:pt idx="3">
                  <c:v>0.94</c:v>
                </c:pt>
                <c:pt idx="4">
                  <c:v>#N/A</c:v>
                </c:pt>
                <c:pt idx="5">
                  <c:v>0.9</c:v>
                </c:pt>
                <c:pt idx="6">
                  <c:v>#N/A</c:v>
                </c:pt>
                <c:pt idx="7">
                  <c:v>1.6</c:v>
                </c:pt>
                <c:pt idx="8">
                  <c:v>#N/A</c:v>
                </c:pt>
                <c:pt idx="9">
                  <c:v>0.49</c:v>
                </c:pt>
              </c:numCache>
            </c:numRef>
          </c:val>
          <c:extLst>
            <c:ext xmlns:c16="http://schemas.microsoft.com/office/drawing/2014/chart" uri="{C3380CC4-5D6E-409C-BE32-E72D297353CC}">
              <c16:uniqueId val="{00000005-0AEF-4F99-9984-4E07A66F293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1.03</c:v>
                </c:pt>
                <c:pt idx="2">
                  <c:v>#N/A</c:v>
                </c:pt>
                <c:pt idx="3">
                  <c:v>1.64</c:v>
                </c:pt>
                <c:pt idx="4">
                  <c:v>#N/A</c:v>
                </c:pt>
                <c:pt idx="5">
                  <c:v>1.86</c:v>
                </c:pt>
                <c:pt idx="6">
                  <c:v>#N/A</c:v>
                </c:pt>
                <c:pt idx="7">
                  <c:v>1.59</c:v>
                </c:pt>
                <c:pt idx="8">
                  <c:v>#N/A</c:v>
                </c:pt>
                <c:pt idx="9">
                  <c:v>1.1599999999999999</c:v>
                </c:pt>
              </c:numCache>
            </c:numRef>
          </c:val>
          <c:extLst>
            <c:ext xmlns:c16="http://schemas.microsoft.com/office/drawing/2014/chart" uri="{C3380CC4-5D6E-409C-BE32-E72D297353CC}">
              <c16:uniqueId val="{00000006-0AEF-4F99-9984-4E07A66F293B}"/>
            </c:ext>
          </c:extLst>
        </c:ser>
        <c:ser>
          <c:idx val="7"/>
          <c:order val="7"/>
          <c:tx>
            <c:strRef>
              <c:f>データシート!$A$34</c:f>
              <c:strCache>
                <c:ptCount val="1"/>
                <c:pt idx="0">
                  <c:v>電子地域通貨事業特別会計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0.76</c:v>
                </c:pt>
                <c:pt idx="8">
                  <c:v>#N/A</c:v>
                </c:pt>
                <c:pt idx="9">
                  <c:v>2.4</c:v>
                </c:pt>
              </c:numCache>
            </c:numRef>
          </c:val>
          <c:extLst>
            <c:ext xmlns:c16="http://schemas.microsoft.com/office/drawing/2014/chart" uri="{C3380CC4-5D6E-409C-BE32-E72D297353CC}">
              <c16:uniqueId val="{00000007-0AEF-4F99-9984-4E07A66F29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c:v>
                </c:pt>
                <c:pt idx="2">
                  <c:v>#N/A</c:v>
                </c:pt>
                <c:pt idx="3">
                  <c:v>4.8099999999999996</c:v>
                </c:pt>
                <c:pt idx="4">
                  <c:v>#N/A</c:v>
                </c:pt>
                <c:pt idx="5">
                  <c:v>5.92</c:v>
                </c:pt>
                <c:pt idx="6">
                  <c:v>#N/A</c:v>
                </c:pt>
                <c:pt idx="7">
                  <c:v>6.54</c:v>
                </c:pt>
                <c:pt idx="8">
                  <c:v>#N/A</c:v>
                </c:pt>
                <c:pt idx="9">
                  <c:v>5.65</c:v>
                </c:pt>
              </c:numCache>
            </c:numRef>
          </c:val>
          <c:extLst>
            <c:ext xmlns:c16="http://schemas.microsoft.com/office/drawing/2014/chart" uri="{C3380CC4-5D6E-409C-BE32-E72D297353CC}">
              <c16:uniqueId val="{00000008-0AEF-4F99-9984-4E07A66F293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11.47</c:v>
                </c:pt>
                <c:pt idx="2">
                  <c:v>#N/A</c:v>
                </c:pt>
                <c:pt idx="3">
                  <c:v>13.81</c:v>
                </c:pt>
                <c:pt idx="4">
                  <c:v>#N/A</c:v>
                </c:pt>
                <c:pt idx="5">
                  <c:v>14.99</c:v>
                </c:pt>
                <c:pt idx="6">
                  <c:v>#N/A</c:v>
                </c:pt>
                <c:pt idx="7">
                  <c:v>15.46</c:v>
                </c:pt>
                <c:pt idx="8">
                  <c:v>#N/A</c:v>
                </c:pt>
                <c:pt idx="9">
                  <c:v>16.12</c:v>
                </c:pt>
              </c:numCache>
            </c:numRef>
          </c:val>
          <c:extLst>
            <c:ext xmlns:c16="http://schemas.microsoft.com/office/drawing/2014/chart" uri="{C3380CC4-5D6E-409C-BE32-E72D297353CC}">
              <c16:uniqueId val="{00000009-0AEF-4F99-9984-4E07A66F29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438</c:v>
                </c:pt>
                <c:pt idx="5">
                  <c:v>419</c:v>
                </c:pt>
                <c:pt idx="8">
                  <c:v>411</c:v>
                </c:pt>
                <c:pt idx="11">
                  <c:v>409</c:v>
                </c:pt>
                <c:pt idx="14">
                  <c:v>400</c:v>
                </c:pt>
              </c:numCache>
            </c:numRef>
          </c:val>
          <c:extLst>
            <c:ext xmlns:c16="http://schemas.microsoft.com/office/drawing/2014/chart" uri="{C3380CC4-5D6E-409C-BE32-E72D297353CC}">
              <c16:uniqueId val="{00000000-5DAB-4F48-AF82-0DE78016EB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AB-4F48-AF82-0DE78016EB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AB-4F48-AF82-0DE78016EB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94</c:v>
                </c:pt>
                <c:pt idx="3">
                  <c:v>47</c:v>
                </c:pt>
                <c:pt idx="6">
                  <c:v>45</c:v>
                </c:pt>
                <c:pt idx="9">
                  <c:v>45</c:v>
                </c:pt>
                <c:pt idx="12">
                  <c:v>44</c:v>
                </c:pt>
              </c:numCache>
            </c:numRef>
          </c:val>
          <c:extLst>
            <c:ext xmlns:c16="http://schemas.microsoft.com/office/drawing/2014/chart" uri="{C3380CC4-5D6E-409C-BE32-E72D297353CC}">
              <c16:uniqueId val="{00000003-5DAB-4F48-AF82-0DE78016EB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83</c:v>
                </c:pt>
                <c:pt idx="3">
                  <c:v>93</c:v>
                </c:pt>
                <c:pt idx="6">
                  <c:v>78</c:v>
                </c:pt>
                <c:pt idx="9">
                  <c:v>80</c:v>
                </c:pt>
                <c:pt idx="12">
                  <c:v>62</c:v>
                </c:pt>
              </c:numCache>
            </c:numRef>
          </c:val>
          <c:extLst>
            <c:ext xmlns:c16="http://schemas.microsoft.com/office/drawing/2014/chart" uri="{C3380CC4-5D6E-409C-BE32-E72D297353CC}">
              <c16:uniqueId val="{00000004-5DAB-4F48-AF82-0DE78016EB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AB-4F48-AF82-0DE78016EB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AB-4F48-AF82-0DE78016EB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599</c:v>
                </c:pt>
                <c:pt idx="3">
                  <c:v>618</c:v>
                </c:pt>
                <c:pt idx="6">
                  <c:v>647</c:v>
                </c:pt>
                <c:pt idx="9">
                  <c:v>662</c:v>
                </c:pt>
                <c:pt idx="12">
                  <c:v>691</c:v>
                </c:pt>
              </c:numCache>
            </c:numRef>
          </c:val>
          <c:extLst>
            <c:ext xmlns:c16="http://schemas.microsoft.com/office/drawing/2014/chart" uri="{C3380CC4-5D6E-409C-BE32-E72D297353CC}">
              <c16:uniqueId val="{00000007-5DAB-4F48-AF82-0DE78016EB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338</c:v>
                </c:pt>
                <c:pt idx="2">
                  <c:v>#N/A</c:v>
                </c:pt>
                <c:pt idx="3">
                  <c:v>#N/A</c:v>
                </c:pt>
                <c:pt idx="4">
                  <c:v>339</c:v>
                </c:pt>
                <c:pt idx="5">
                  <c:v>#N/A</c:v>
                </c:pt>
                <c:pt idx="6">
                  <c:v>#N/A</c:v>
                </c:pt>
                <c:pt idx="7">
                  <c:v>359</c:v>
                </c:pt>
                <c:pt idx="8">
                  <c:v>#N/A</c:v>
                </c:pt>
                <c:pt idx="9">
                  <c:v>#N/A</c:v>
                </c:pt>
                <c:pt idx="10">
                  <c:v>378</c:v>
                </c:pt>
                <c:pt idx="11">
                  <c:v>#N/A</c:v>
                </c:pt>
                <c:pt idx="12">
                  <c:v>#N/A</c:v>
                </c:pt>
                <c:pt idx="13">
                  <c:v>397</c:v>
                </c:pt>
                <c:pt idx="14">
                  <c:v>#N/A</c:v>
                </c:pt>
              </c:numCache>
            </c:numRef>
          </c:val>
          <c:smooth val="0"/>
          <c:extLst>
            <c:ext xmlns:c16="http://schemas.microsoft.com/office/drawing/2014/chart" uri="{C3380CC4-5D6E-409C-BE32-E72D297353CC}">
              <c16:uniqueId val="{00000008-5DAB-4F48-AF82-0DE78016EB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4762</c:v>
                </c:pt>
                <c:pt idx="5">
                  <c:v>5033</c:v>
                </c:pt>
                <c:pt idx="8">
                  <c:v>4967</c:v>
                </c:pt>
                <c:pt idx="11">
                  <c:v>4842</c:v>
                </c:pt>
                <c:pt idx="14">
                  <c:v>4734</c:v>
                </c:pt>
              </c:numCache>
            </c:numRef>
          </c:val>
          <c:extLst>
            <c:ext xmlns:c16="http://schemas.microsoft.com/office/drawing/2014/chart" uri="{C3380CC4-5D6E-409C-BE32-E72D297353CC}">
              <c16:uniqueId val="{00000000-20F2-4335-8C22-D681DD7512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99</c:v>
                </c:pt>
                <c:pt idx="5">
                  <c:v>80</c:v>
                </c:pt>
                <c:pt idx="8">
                  <c:v>64</c:v>
                </c:pt>
                <c:pt idx="11">
                  <c:v>52</c:v>
                </c:pt>
                <c:pt idx="14">
                  <c:v>44</c:v>
                </c:pt>
              </c:numCache>
            </c:numRef>
          </c:val>
          <c:extLst>
            <c:ext xmlns:c16="http://schemas.microsoft.com/office/drawing/2014/chart" uri="{C3380CC4-5D6E-409C-BE32-E72D297353CC}">
              <c16:uniqueId val="{00000001-20F2-4335-8C22-D681DD7512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5751</c:v>
                </c:pt>
                <c:pt idx="5">
                  <c:v>5676</c:v>
                </c:pt>
                <c:pt idx="8">
                  <c:v>5931</c:v>
                </c:pt>
                <c:pt idx="11">
                  <c:v>7263</c:v>
                </c:pt>
                <c:pt idx="14">
                  <c:v>8908</c:v>
                </c:pt>
              </c:numCache>
            </c:numRef>
          </c:val>
          <c:extLst>
            <c:ext xmlns:c16="http://schemas.microsoft.com/office/drawing/2014/chart" uri="{C3380CC4-5D6E-409C-BE32-E72D297353CC}">
              <c16:uniqueId val="{00000002-20F2-4335-8C22-D681DD7512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F2-4335-8C22-D681DD7512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F2-4335-8C22-D681DD7512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20F2-4335-8C22-D681DD7512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1204</c:v>
                </c:pt>
                <c:pt idx="3">
                  <c:v>1223</c:v>
                </c:pt>
                <c:pt idx="6">
                  <c:v>1233</c:v>
                </c:pt>
                <c:pt idx="9">
                  <c:v>1283</c:v>
                </c:pt>
                <c:pt idx="12">
                  <c:v>1324</c:v>
                </c:pt>
              </c:numCache>
            </c:numRef>
          </c:val>
          <c:extLst>
            <c:ext xmlns:c16="http://schemas.microsoft.com/office/drawing/2014/chart" uri="{C3380CC4-5D6E-409C-BE32-E72D297353CC}">
              <c16:uniqueId val="{00000006-20F2-4335-8C22-D681DD7512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303</c:v>
                </c:pt>
                <c:pt idx="3">
                  <c:v>263</c:v>
                </c:pt>
                <c:pt idx="6">
                  <c:v>221</c:v>
                </c:pt>
                <c:pt idx="9">
                  <c:v>180</c:v>
                </c:pt>
                <c:pt idx="12">
                  <c:v>268</c:v>
                </c:pt>
              </c:numCache>
            </c:numRef>
          </c:val>
          <c:extLst>
            <c:ext xmlns:c16="http://schemas.microsoft.com/office/drawing/2014/chart" uri="{C3380CC4-5D6E-409C-BE32-E72D297353CC}">
              <c16:uniqueId val="{00000007-20F2-4335-8C22-D681DD7512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638</c:v>
                </c:pt>
                <c:pt idx="3">
                  <c:v>628</c:v>
                </c:pt>
                <c:pt idx="6">
                  <c:v>581</c:v>
                </c:pt>
                <c:pt idx="9">
                  <c:v>518</c:v>
                </c:pt>
                <c:pt idx="12">
                  <c:v>434</c:v>
                </c:pt>
              </c:numCache>
            </c:numRef>
          </c:val>
          <c:extLst>
            <c:ext xmlns:c16="http://schemas.microsoft.com/office/drawing/2014/chart" uri="{C3380CC4-5D6E-409C-BE32-E72D297353CC}">
              <c16:uniqueId val="{00000008-20F2-4335-8C22-D681DD7512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F2-4335-8C22-D681DD7512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5620</c:v>
                </c:pt>
                <c:pt idx="3">
                  <c:v>6041</c:v>
                </c:pt>
                <c:pt idx="6">
                  <c:v>5998</c:v>
                </c:pt>
                <c:pt idx="9">
                  <c:v>5788</c:v>
                </c:pt>
                <c:pt idx="12">
                  <c:v>5573</c:v>
                </c:pt>
              </c:numCache>
            </c:numRef>
          </c:val>
          <c:extLst>
            <c:ext xmlns:c16="http://schemas.microsoft.com/office/drawing/2014/chart" uri="{C3380CC4-5D6E-409C-BE32-E72D297353CC}">
              <c16:uniqueId val="{0000000A-20F2-4335-8C22-D681DD7512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F2-4335-8C22-D681DD7512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1100</c:v>
                </c:pt>
                <c:pt idx="1">
                  <c:v>1100</c:v>
                </c:pt>
                <c:pt idx="2">
                  <c:v>1300</c:v>
                </c:pt>
              </c:numCache>
            </c:numRef>
          </c:val>
          <c:extLst>
            <c:ext xmlns:c16="http://schemas.microsoft.com/office/drawing/2014/chart" uri="{C3380CC4-5D6E-409C-BE32-E72D297353CC}">
              <c16:uniqueId val="{00000000-1E44-43FC-BD49-96EE112929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548</c:v>
                </c:pt>
                <c:pt idx="1">
                  <c:v>548</c:v>
                </c:pt>
                <c:pt idx="2">
                  <c:v>567</c:v>
                </c:pt>
              </c:numCache>
            </c:numRef>
          </c:val>
          <c:extLst>
            <c:ext xmlns:c16="http://schemas.microsoft.com/office/drawing/2014/chart" uri="{C3380CC4-5D6E-409C-BE32-E72D297353CC}">
              <c16:uniqueId val="{00000001-1E44-43FC-BD49-96EE112929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3699</c:v>
                </c:pt>
                <c:pt idx="1">
                  <c:v>5034</c:v>
                </c:pt>
                <c:pt idx="2">
                  <c:v>6807</c:v>
                </c:pt>
              </c:numCache>
            </c:numRef>
          </c:val>
          <c:extLst>
            <c:ext xmlns:c16="http://schemas.microsoft.com/office/drawing/2014/chart" uri="{C3380CC4-5D6E-409C-BE32-E72D297353CC}">
              <c16:uniqueId val="{00000002-1E44-43FC-BD49-96EE112929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普通建設事業等を控えていたことから、新規の地方債について、据置期間なしで償還期間の短縮を行ってきた結果であり、令和７年ごろをピークに減少する見込みである。ただし、公共施設等インフラの改修、更新に備える必要があるため、今後も計画的な地方債発行及び償還を行い、将来を見据えて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地方債については、減少傾向に転じたものの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、防災行政無線機器の更新や消防施設の更新整備の事業に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緊急防災減災事業債を活用した関係で現在高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、令和４年度までの３か年の継続事業で総合福祉センター建設事業を行っ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ため、公共施設等整備基金の取崩しを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行ったものの、ふ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るさと納税における寄付額の増加に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より、総体的には増加傾向にある。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適債事業を見極めながら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計画的な基金充当を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に努め、今後の状況を把握しながら将来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過大にしないよ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な財政運営を目指す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宮崎県川南町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の増加が大きな要因である。これは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当該年度に返礼しきれなかった経費分も含めていったん基金に積み立てていること及び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年度の寄附額は前年度より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１６億８６百万円増加しているためである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今後見込まれる公共施設等インフラの更新等への備えとして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公共施設等整備基金の積増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を行っていることも影響している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人口減少対策等の事業を展開し、また老朽化してきている公共施設等の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更新、改修のため財源確保が必要であり、今後も必要に応じた基金の積立を行っていく方針である。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振興基金は、個性的で魅力的な地域づくりの経費に、公共施設等整備基金は、公共施設等の新規及び更新整備費に、川南原地区国営施設応急対策事業基金は、川南原地区国営施設応急対策事業の円滑な推進を図るため、次代を担う人づくり基金は、地域の活性化の中核となる人材を育成するとともに、住民が主体となって行う活力あるまちづくりを促進するための経費に、長寿社会福祉基金は、高齢者や障害者の在宅福祉の充実及び生きがい、健康づくり事業を推進するための経費に活用す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条例で定め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公共施設等整備基金については、主に財政調整基金からの積み替えを行ったため増加した。ふるさと振興基金については、ふるさと納税（寄附金）を原資に積立てて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年度の寄附額が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及び返礼品経費の一部が翌年度へ繰り越されることへの財源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川南原地区国営施設応急対策事業基金については、令和８年度に国営事業負担金の支払いがあることに備えているものであり、計画的な積み増しを行っている。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人口減少対策等の事業を展開し、また老朽化してきている公共施設等の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更新や改修にも多額の財源が必要であり、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今後も必要に応じた基金の積立を行っていく方針である。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令和６年度の普通交付税について、固定資産税の過年度課税による増収分に対する精算（２億円程度）が行われる見込みであることから、それに備えるために２億円の積み増しを行った。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近年、予算総額が上昇してきているため、安定的な財政運営のためにも現状の基金残高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（１１億円程度）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は維持していく方針である。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普通交付税の追加交付（うち、臨財債償還分）による積み増しを行った。</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現在低金利な状態であるが、今後金利が上昇すること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に備え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、その時に対応できるよう基金残高としては現状を維持していく方針である。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以前は、平成３０年度の普通交付税算定の折に税収を過大に報告したため、実際よりも大きい数値が出てしまっていたが、令和３年度分からはその影響がなくなり、以降、本来の数値に戻り横ばい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35560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5024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37</xdr:row>
      <xdr:rowOff>158750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137160</xdr:rowOff>
    </xdr:from>
    <xdr:to>
      <xdr:col>15</xdr:col>
      <xdr:colOff>82550</xdr:colOff>
      <xdr:row>37</xdr:row>
      <xdr:rowOff>158750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30936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137160</xdr:rowOff>
    </xdr:from>
    <xdr:to>
      <xdr:col>11</xdr:col>
      <xdr:colOff>31750</xdr:colOff>
      <xdr:row>37</xdr:row>
      <xdr:rowOff>62230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3093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156210</xdr:rowOff>
    </xdr:from>
    <xdr:to>
      <xdr:col>23</xdr:col>
      <xdr:colOff>184150</xdr:colOff>
      <xdr:row>38</xdr:row>
      <xdr:rowOff>86360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86360</xdr:rowOff>
    </xdr:from>
    <xdr:to>
      <xdr:col>11</xdr:col>
      <xdr:colOff>82550</xdr:colOff>
      <xdr:row>37</xdr:row>
      <xdr:rowOff>16510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11430</xdr:rowOff>
    </xdr:from>
    <xdr:to>
      <xdr:col>7</xdr:col>
      <xdr:colOff>31750</xdr:colOff>
      <xdr:row>37</xdr:row>
      <xdr:rowOff>113030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123207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学校建設計画（現在は白紙）や運動公園再整備計画などの大型事業が控えていることから、それに備えて地方債の据置期間なし及び償還期間短縮を計画的に行っているため、一時的に硬直化が進んでいる。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62</xdr:row>
      <xdr:rowOff>76623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89354"/>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159173</xdr:rowOff>
    </xdr:from>
    <xdr:to>
      <xdr:col>19</xdr:col>
      <xdr:colOff>133350</xdr:colOff>
      <xdr:row>61</xdr:row>
      <xdr:rowOff>30904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03273"/>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03273"/>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165540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64</xdr:row>
      <xdr:rowOff>15240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12400"/>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108373</xdr:rowOff>
    </xdr:from>
    <xdr:to>
      <xdr:col>15</xdr:col>
      <xdr:colOff>133350</xdr:colOff>
      <xdr:row>59</xdr:row>
      <xdr:rowOff>38523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48700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物件費について、ふるさと納税における寄附額が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近年好調な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ことから、それに比例し経費相当分も増加し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また、人件費について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増加傾向にあり、今後も物価高の影響によるベースアップも図られていくと考えられるので、定員管理・給与の適正化により、人件費の圧縮を図り、経常経費の削減に努めていく。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3639</xdr:rowOff>
    </xdr:from>
    <xdr:to>
      <xdr:col>23</xdr:col>
      <xdr:colOff>133350</xdr:colOff>
      <xdr:row>88</xdr:row>
      <xdr:rowOff>22127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748339"/>
          <a:ext cx="838200" cy="36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169561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8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79324</xdr:rowOff>
    </xdr:from>
    <xdr:to>
      <xdr:col>19</xdr:col>
      <xdr:colOff>133350</xdr:colOff>
      <xdr:row>86</xdr:row>
      <xdr:rowOff>3639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38224"/>
          <a:ext cx="889000" cy="6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165245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5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52890</xdr:rowOff>
    </xdr:from>
    <xdr:to>
      <xdr:col>15</xdr:col>
      <xdr:colOff>82550</xdr:colOff>
      <xdr:row>82</xdr:row>
      <xdr:rowOff>79324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40340"/>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25709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125093</xdr:rowOff>
    </xdr:from>
    <xdr:to>
      <xdr:col>11</xdr:col>
      <xdr:colOff>31750</xdr:colOff>
      <xdr:row>81</xdr:row>
      <xdr:rowOff>52890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41093"/>
          <a:ext cx="889000" cy="9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84962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163258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142777</xdr:rowOff>
    </xdr:from>
    <xdr:to>
      <xdr:col>23</xdr:col>
      <xdr:colOff>184150</xdr:colOff>
      <xdr:row>88</xdr:row>
      <xdr:rowOff>72927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0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114854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503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124289</xdr:rowOff>
    </xdr:from>
    <xdr:to>
      <xdr:col>19</xdr:col>
      <xdr:colOff>184150</xdr:colOff>
      <xdr:row>86</xdr:row>
      <xdr:rowOff>54439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39216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8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28524</xdr:rowOff>
    </xdr:from>
    <xdr:to>
      <xdr:col>15</xdr:col>
      <xdr:colOff>133350</xdr:colOff>
      <xdr:row>82</xdr:row>
      <xdr:rowOff>130124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140301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2090</xdr:rowOff>
    </xdr:from>
    <xdr:to>
      <xdr:col>11</xdr:col>
      <xdr:colOff>82550</xdr:colOff>
      <xdr:row>81</xdr:row>
      <xdr:rowOff>103690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113867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74293</xdr:rowOff>
    </xdr:from>
    <xdr:to>
      <xdr:col>7</xdr:col>
      <xdr:colOff>31750</xdr:colOff>
      <xdr:row>81</xdr:row>
      <xdr:rowOff>4443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9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5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類似団体との比較では、やや低い状態を保っているが、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給与水準が低いことは、職員採用試験において受験者が少ないことの一因と思われる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ことから、改善が必要と思われる。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84</xdr:row>
      <xdr:rowOff>130811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32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130811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全国平均、県平均よりも数値は高い状況であるが、団塊ジュニア世代の退職に備えた採用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近い将来、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類似団体平均値に近づくと思われる。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48623</xdr:rowOff>
    </xdr:from>
    <xdr:to>
      <xdr:col>81</xdr:col>
      <xdr:colOff>44450</xdr:colOff>
      <xdr:row>59</xdr:row>
      <xdr:rowOff>102053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164173"/>
          <a:ext cx="8382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144235</xdr:rowOff>
    </xdr:from>
    <xdr:to>
      <xdr:col>77</xdr:col>
      <xdr:colOff>44450</xdr:colOff>
      <xdr:row>59</xdr:row>
      <xdr:rowOff>48623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088335"/>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123553</xdr:rowOff>
    </xdr:from>
    <xdr:to>
      <xdr:col>72</xdr:col>
      <xdr:colOff>203200</xdr:colOff>
      <xdr:row>58</xdr:row>
      <xdr:rowOff>144235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0676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123553</xdr:rowOff>
    </xdr:from>
    <xdr:to>
      <xdr:col>68</xdr:col>
      <xdr:colOff>152400</xdr:colOff>
      <xdr:row>58</xdr:row>
      <xdr:rowOff>152853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067653"/>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51253</xdr:rowOff>
    </xdr:from>
    <xdr:to>
      <xdr:col>81</xdr:col>
      <xdr:colOff>95250</xdr:colOff>
      <xdr:row>59</xdr:row>
      <xdr:rowOff>152853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67780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1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169273</xdr:rowOff>
    </xdr:from>
    <xdr:to>
      <xdr:col>77</xdr:col>
      <xdr:colOff>95250</xdr:colOff>
      <xdr:row>59</xdr:row>
      <xdr:rowOff>99423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109600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882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93435</xdr:rowOff>
    </xdr:from>
    <xdr:to>
      <xdr:col>73</xdr:col>
      <xdr:colOff>44450</xdr:colOff>
      <xdr:row>59</xdr:row>
      <xdr:rowOff>23585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33762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72753</xdr:rowOff>
    </xdr:from>
    <xdr:to>
      <xdr:col>68</xdr:col>
      <xdr:colOff>203200</xdr:colOff>
      <xdr:row>59</xdr:row>
      <xdr:rowOff>2903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102053</xdr:rowOff>
    </xdr:from>
    <xdr:to>
      <xdr:col>64</xdr:col>
      <xdr:colOff>152400</xdr:colOff>
      <xdr:row>59</xdr:row>
      <xdr:rowOff>32203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42380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1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大型の建設事業を見込んでいたことから、起債について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計画的に、据置期間なし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償還期間の短縮を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行って地方債残高の圧縮を行ってきた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ため、一時的に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の傾向にあるが、令和７年度ごろをピークに改善していく見込みである。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42635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918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162378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93435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147155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163285</xdr:rowOff>
    </xdr:from>
    <xdr:to>
      <xdr:col>81</xdr:col>
      <xdr:colOff>95250</xdr:colOff>
      <xdr:row>42</xdr:row>
      <xdr:rowOff>93435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135362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154412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今のところ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将来負担比率は数値なしであるが、今後は公共施設の老朽化によ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る廃止・統合、更新・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のための起債及び基金の取り崩しが見込まれることから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生じる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しかしながら、将来に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過大な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負担を残さないように計画的な資金運用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度と比較して緩やかに上昇している。物価高騰に対応したベースアップ等により、数値の上昇が見込まれ、特にベースアップ幅の大きい１，２級の給与表を採用する会計年度任用職員数が総職員数の４割を超えるため、数値の上昇は避けられないと思うが、計画的な採用と人員管理により上昇幅を抑制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関連経費や一時的な委託料などの臨時的な経費は増加しているものの、経常的な経費の予算削減に取り組んでいることから、その効果が表れ、全国平均や県平均よりも低い割合で推移している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41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133350</xdr:rowOff>
    </xdr:from>
    <xdr:to>
      <xdr:col>78</xdr:col>
      <xdr:colOff>69850</xdr:colOff>
      <xdr:row>15</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2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14</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62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139700</xdr:rowOff>
    </xdr:from>
    <xdr:to>
      <xdr:col>69</xdr:col>
      <xdr:colOff>92075</xdr:colOff>
      <xdr:row>14</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82550</xdr:rowOff>
    </xdr:from>
    <xdr:to>
      <xdr:col>74</xdr:col>
      <xdr:colOff>31750</xdr:colOff>
      <xdr:row>14</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88900</xdr:rowOff>
    </xdr:from>
    <xdr:to>
      <xdr:col>65</xdr:col>
      <xdr:colOff>53975</xdr:colOff>
      <xdr:row>15</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障害者（児）関連の給付費や老人ホーム措置費が増えているほか、町費による高校生以下の医療費無償化などが大きく影響し、類似団体内でも額や割合が高くなっている。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59</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2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165100</xdr:rowOff>
    </xdr:from>
    <xdr:to>
      <xdr:col>24</xdr:col>
      <xdr:colOff>114300</xdr:colOff>
      <xdr:row>59</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28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901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901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61</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69850</xdr:rowOff>
    </xdr:from>
    <xdr:to>
      <xdr:col>11</xdr:col>
      <xdr:colOff>9525</xdr:colOff>
      <xdr:row>61</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56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38100</xdr:rowOff>
    </xdr:from>
    <xdr:to>
      <xdr:col>11</xdr:col>
      <xdr:colOff>60325</xdr:colOff>
      <xdr:row>61</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の割合が増加しているのは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繰出金が一因である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他の経費の改善が図られる一方で、経費として固定化しているため、割合の悪化につながっている。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118835</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14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82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59</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8200"/>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59</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771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68035</xdr:rowOff>
    </xdr:from>
    <xdr:to>
      <xdr:col>78</xdr:col>
      <xdr:colOff>120650</xdr:colOff>
      <xdr:row>57</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125185</xdr:rowOff>
    </xdr:from>
    <xdr:to>
      <xdr:col>69</xdr:col>
      <xdr:colOff>142875</xdr:colOff>
      <xdr:row>59</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経常化した事業の見直し・統合・廃止を行うなどして、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ふるさと納税を財源とした新規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かつ臨時的な事業へ移行させているため、類似団体の中では、割合の低い状態で推移している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99786</xdr:rowOff>
    </xdr:from>
    <xdr:to>
      <xdr:col>82</xdr:col>
      <xdr:colOff>107950</xdr:colOff>
      <xdr:row>36</xdr:row>
      <xdr:rowOff>121557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71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7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162378</xdr:rowOff>
    </xdr:from>
    <xdr:to>
      <xdr:col>78</xdr:col>
      <xdr:colOff>69850</xdr:colOff>
      <xdr:row>36</xdr:row>
      <xdr:rowOff>99786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631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162378</xdr:rowOff>
    </xdr:from>
    <xdr:to>
      <xdr:col>73</xdr:col>
      <xdr:colOff>180975</xdr:colOff>
      <xdr:row>37</xdr:row>
      <xdr:rowOff>91622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631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121557</xdr:rowOff>
    </xdr:from>
    <xdr:to>
      <xdr:col>69</xdr:col>
      <xdr:colOff>92075</xdr:colOff>
      <xdr:row>37</xdr:row>
      <xdr:rowOff>91622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93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87284</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48986</xdr:rowOff>
    </xdr:from>
    <xdr:to>
      <xdr:col>78</xdr:col>
      <xdr:colOff>120650</xdr:colOff>
      <xdr:row>36</xdr:row>
      <xdr:rowOff>150586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111578</xdr:rowOff>
    </xdr:from>
    <xdr:to>
      <xdr:col>74</xdr:col>
      <xdr:colOff>31750</xdr:colOff>
      <xdr:row>36</xdr:row>
      <xdr:rowOff>41728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40822</xdr:rowOff>
    </xdr:from>
    <xdr:to>
      <xdr:col>69</xdr:col>
      <xdr:colOff>142875</xdr:colOff>
      <xdr:row>37</xdr:row>
      <xdr:rowOff>142422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152599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大型建設事業の起債等を見込んで、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計画的に据置期間なしで償還期間を短縮していたため、一時的に増加傾向にある。まもなくピークを迎える見込みであるが、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老朽化の進む公共施設等の統合・更新、廃止のための財源確保のために、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計画的な起債と償還により、この水準を維持していきたい。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102507</xdr:rowOff>
    </xdr:from>
    <xdr:to>
      <xdr:col>24</xdr:col>
      <xdr:colOff>25400</xdr:colOff>
      <xdr:row>73</xdr:row>
      <xdr:rowOff>156935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2618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159856</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1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4535</xdr:rowOff>
    </xdr:from>
    <xdr:to>
      <xdr:col>19</xdr:col>
      <xdr:colOff>187325</xdr:colOff>
      <xdr:row>73</xdr:row>
      <xdr:rowOff>102507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520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59163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4535</xdr:rowOff>
    </xdr:from>
    <xdr:to>
      <xdr:col>15</xdr:col>
      <xdr:colOff>98425</xdr:colOff>
      <xdr:row>73</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520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26506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110672</xdr:rowOff>
    </xdr:from>
    <xdr:to>
      <xdr:col>11</xdr:col>
      <xdr:colOff>9525</xdr:colOff>
      <xdr:row>73</xdr:row>
      <xdr:rowOff>69850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455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80934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14712</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53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51707</xdr:rowOff>
    </xdr:from>
    <xdr:to>
      <xdr:col>20</xdr:col>
      <xdr:colOff>38100</xdr:colOff>
      <xdr:row>73</xdr:row>
      <xdr:rowOff>153307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163484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33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125185</xdr:rowOff>
    </xdr:from>
    <xdr:to>
      <xdr:col>15</xdr:col>
      <xdr:colOff>149225</xdr:colOff>
      <xdr:row>73</xdr:row>
      <xdr:rowOff>55335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65512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59872</xdr:rowOff>
    </xdr:from>
    <xdr:to>
      <xdr:col>6</xdr:col>
      <xdr:colOff>171450</xdr:colOff>
      <xdr:row>72</xdr:row>
      <xdr:rowOff>161472</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4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199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1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公債費が類似団体内でも割合の低い状態にあることから、その反動によるものとみている。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79</xdr:row>
      <xdr:rowOff>86179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224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58256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60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86179</xdr:rowOff>
    </xdr:from>
    <xdr:to>
      <xdr:col>82</xdr:col>
      <xdr:colOff>196850</xdr:colOff>
      <xdr:row>79</xdr:row>
      <xdr:rowOff>86179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63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154214</xdr:rowOff>
    </xdr:from>
    <xdr:to>
      <xdr:col>82</xdr:col>
      <xdr:colOff>107950</xdr:colOff>
      <xdr:row>78</xdr:row>
      <xdr:rowOff>50800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184414"/>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141713</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72572</xdr:rowOff>
    </xdr:from>
    <xdr:to>
      <xdr:col>78</xdr:col>
      <xdr:colOff>69850</xdr:colOff>
      <xdr:row>76</xdr:row>
      <xdr:rowOff>154214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2759872"/>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122465</xdr:rowOff>
    </xdr:from>
    <xdr:to>
      <xdr:col>78</xdr:col>
      <xdr:colOff>120650</xdr:colOff>
      <xdr:row>76</xdr:row>
      <xdr:rowOff>52614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62792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72572</xdr:rowOff>
    </xdr:from>
    <xdr:to>
      <xdr:col>73</xdr:col>
      <xdr:colOff>180975</xdr:colOff>
      <xdr:row>81</xdr:row>
      <xdr:rowOff>4536</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2759872"/>
          <a:ext cx="889000" cy="11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117022</xdr:rowOff>
    </xdr:from>
    <xdr:to>
      <xdr:col>74</xdr:col>
      <xdr:colOff>31750</xdr:colOff>
      <xdr:row>74</xdr:row>
      <xdr:rowOff>47172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57349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81</xdr:row>
      <xdr:rowOff>4536</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108214"/>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38100</xdr:rowOff>
    </xdr:from>
    <xdr:to>
      <xdr:col>69</xdr:col>
      <xdr:colOff>142875</xdr:colOff>
      <xdr:row>76</xdr:row>
      <xdr:rowOff>139700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70757</xdr:rowOff>
    </xdr:from>
    <xdr:to>
      <xdr:col>65</xdr:col>
      <xdr:colOff>53975</xdr:colOff>
      <xdr:row>77</xdr:row>
      <xdr:rowOff>907</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157134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103414</xdr:rowOff>
    </xdr:from>
    <xdr:to>
      <xdr:col>78</xdr:col>
      <xdr:colOff>120650</xdr:colOff>
      <xdr:row>77</xdr:row>
      <xdr:rowOff>33564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18341</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21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21772</xdr:rowOff>
    </xdr:from>
    <xdr:to>
      <xdr:col>74</xdr:col>
      <xdr:colOff>31750</xdr:colOff>
      <xdr:row>74</xdr:row>
      <xdr:rowOff>123372</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108149</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7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125186</xdr:rowOff>
    </xdr:from>
    <xdr:to>
      <xdr:col>69</xdr:col>
      <xdr:colOff>142875</xdr:colOff>
      <xdr:row>81</xdr:row>
      <xdr:rowOff>55336</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40113</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138992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160503</xdr:rowOff>
    </xdr:from>
    <xdr:to>
      <xdr:col>29</xdr:col>
      <xdr:colOff>127000</xdr:colOff>
      <xdr:row>19</xdr:row>
      <xdr:rowOff>27292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528"/>
          <a:ext cx="0" cy="1066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37469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27292</xdr:rowOff>
    </xdr:from>
    <xdr:to>
      <xdr:col>30</xdr:col>
      <xdr:colOff>25400</xdr:colOff>
      <xdr:row>19</xdr:row>
      <xdr:rowOff>27292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2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75430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160503</xdr:rowOff>
    </xdr:from>
    <xdr:to>
      <xdr:col>30</xdr:col>
      <xdr:colOff>25400</xdr:colOff>
      <xdr:row>12</xdr:row>
      <xdr:rowOff>160503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27292</xdr:rowOff>
    </xdr:from>
    <xdr:to>
      <xdr:col>29</xdr:col>
      <xdr:colOff>127000</xdr:colOff>
      <xdr:row>19</xdr:row>
      <xdr:rowOff>83185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2467"/>
          <a:ext cx="647700" cy="55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95826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5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79299</xdr:rowOff>
    </xdr:from>
    <xdr:to>
      <xdr:col>29</xdr:col>
      <xdr:colOff>177800</xdr:colOff>
      <xdr:row>17</xdr:row>
      <xdr:rowOff>9449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83185</xdr:rowOff>
    </xdr:from>
    <xdr:to>
      <xdr:col>26</xdr:col>
      <xdr:colOff>50800</xdr:colOff>
      <xdr:row>19</xdr:row>
      <xdr:rowOff>145834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8360"/>
          <a:ext cx="698500" cy="6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167488</xdr:rowOff>
    </xdr:from>
    <xdr:to>
      <xdr:col>26</xdr:col>
      <xdr:colOff>101600</xdr:colOff>
      <xdr:row>17</xdr:row>
      <xdr:rowOff>97638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107815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145834</xdr:rowOff>
    </xdr:from>
    <xdr:to>
      <xdr:col>22</xdr:col>
      <xdr:colOff>114300</xdr:colOff>
      <xdr:row>20</xdr:row>
      <xdr:rowOff>572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1009"/>
          <a:ext cx="698500" cy="2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49454</xdr:rowOff>
    </xdr:from>
    <xdr:to>
      <xdr:col>22</xdr:col>
      <xdr:colOff>165100</xdr:colOff>
      <xdr:row>17</xdr:row>
      <xdr:rowOff>151054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161231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572</xdr:rowOff>
    </xdr:from>
    <xdr:to>
      <xdr:col>18</xdr:col>
      <xdr:colOff>177800</xdr:colOff>
      <xdr:row>20</xdr:row>
      <xdr:rowOff>105905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7197"/>
          <a:ext cx="698500" cy="105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128511</xdr:rowOff>
    </xdr:from>
    <xdr:to>
      <xdr:col>19</xdr:col>
      <xdr:colOff>38100</xdr:colOff>
      <xdr:row>18</xdr:row>
      <xdr:rowOff>58661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68838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141211</xdr:rowOff>
    </xdr:from>
    <xdr:to>
      <xdr:col>15</xdr:col>
      <xdr:colOff>101600</xdr:colOff>
      <xdr:row>18</xdr:row>
      <xdr:rowOff>71361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0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81538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7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147942</xdr:rowOff>
    </xdr:from>
    <xdr:to>
      <xdr:col>29</xdr:col>
      <xdr:colOff>177800</xdr:colOff>
      <xdr:row>19</xdr:row>
      <xdr:rowOff>78092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56519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32385</xdr:rowOff>
    </xdr:from>
    <xdr:to>
      <xdr:col>26</xdr:col>
      <xdr:colOff>101600</xdr:colOff>
      <xdr:row>19</xdr:row>
      <xdr:rowOff>133985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118762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95034</xdr:rowOff>
    </xdr:from>
    <xdr:to>
      <xdr:col>22</xdr:col>
      <xdr:colOff>165100</xdr:colOff>
      <xdr:row>20</xdr:row>
      <xdr:rowOff>25184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0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9961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121222</xdr:rowOff>
    </xdr:from>
    <xdr:to>
      <xdr:col>19</xdr:col>
      <xdr:colOff>38100</xdr:colOff>
      <xdr:row>20</xdr:row>
      <xdr:rowOff>51372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36149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55105</xdr:rowOff>
    </xdr:from>
    <xdr:to>
      <xdr:col>15</xdr:col>
      <xdr:colOff>101600</xdr:colOff>
      <xdr:row>20</xdr:row>
      <xdr:rowOff>156705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141482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312051</xdr:rowOff>
    </xdr:from>
    <xdr:to>
      <xdr:col>29</xdr:col>
      <xdr:colOff>127000</xdr:colOff>
      <xdr:row>36</xdr:row>
      <xdr:rowOff>25159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22401"/>
          <a:ext cx="647700" cy="56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186034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53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25159</xdr:rowOff>
    </xdr:from>
    <xdr:to>
      <xdr:col>26</xdr:col>
      <xdr:colOff>50800</xdr:colOff>
      <xdr:row>36</xdr:row>
      <xdr:rowOff>89662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78409"/>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220057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8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89662</xdr:rowOff>
    </xdr:from>
    <xdr:to>
      <xdr:col>22</xdr:col>
      <xdr:colOff>114300</xdr:colOff>
      <xdr:row>36</xdr:row>
      <xdr:rowOff>150355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2912"/>
          <a:ext cx="698500" cy="60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150355</xdr:rowOff>
    </xdr:from>
    <xdr:to>
      <xdr:col>18</xdr:col>
      <xdr:colOff>177800</xdr:colOff>
      <xdr:row>36</xdr:row>
      <xdr:rowOff>162166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03605"/>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294085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264291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261251</xdr:rowOff>
    </xdr:from>
    <xdr:to>
      <xdr:col>29</xdr:col>
      <xdr:colOff>177800</xdr:colOff>
      <xdr:row>36</xdr:row>
      <xdr:rowOff>19951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7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233328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317259</xdr:rowOff>
    </xdr:from>
    <xdr:to>
      <xdr:col>26</xdr:col>
      <xdr:colOff>101600</xdr:colOff>
      <xdr:row>36</xdr:row>
      <xdr:rowOff>75959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60736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38862</xdr:rowOff>
    </xdr:from>
    <xdr:to>
      <xdr:col>22</xdr:col>
      <xdr:colOff>165100</xdr:colOff>
      <xdr:row>36</xdr:row>
      <xdr:rowOff>140462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125239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99555</xdr:rowOff>
    </xdr:from>
    <xdr:to>
      <xdr:col>19</xdr:col>
      <xdr:colOff>38100</xdr:colOff>
      <xdr:row>37</xdr:row>
      <xdr:rowOff>29705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14482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111366</xdr:rowOff>
    </xdr:from>
    <xdr:to>
      <xdr:col>15</xdr:col>
      <xdr:colOff>101600</xdr:colOff>
      <xdr:row>37</xdr:row>
      <xdr:rowOff>41516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4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26293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115240</xdr:rowOff>
    </xdr:from>
    <xdr:to>
      <xdr:col>24</xdr:col>
      <xdr:colOff>63500</xdr:colOff>
      <xdr:row>37</xdr:row>
      <xdr:rowOff>2375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7440"/>
          <a:ext cx="838200" cy="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2375</xdr:rowOff>
    </xdr:from>
    <xdr:to>
      <xdr:col>19</xdr:col>
      <xdr:colOff>177800</xdr:colOff>
      <xdr:row>37</xdr:row>
      <xdr:rowOff>61620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6025"/>
          <a:ext cx="8890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61620</xdr:rowOff>
    </xdr:from>
    <xdr:to>
      <xdr:col>15</xdr:col>
      <xdr:colOff>50800</xdr:colOff>
      <xdr:row>37</xdr:row>
      <xdr:rowOff>84887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5270"/>
          <a:ext cx="889000" cy="2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84887</xdr:rowOff>
    </xdr:from>
    <xdr:to>
      <xdr:col>10</xdr:col>
      <xdr:colOff>114300</xdr:colOff>
      <xdr:row>37</xdr:row>
      <xdr:rowOff>124384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8537"/>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64440</xdr:rowOff>
    </xdr:from>
    <xdr:to>
      <xdr:col>24</xdr:col>
      <xdr:colOff>114300</xdr:colOff>
      <xdr:row>36</xdr:row>
      <xdr:rowOff>166040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42867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123025</xdr:rowOff>
    </xdr:from>
    <xdr:to>
      <xdr:col>20</xdr:col>
      <xdr:colOff>38100</xdr:colOff>
      <xdr:row>37</xdr:row>
      <xdr:rowOff>53175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44302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10820</xdr:rowOff>
    </xdr:from>
    <xdr:to>
      <xdr:col>15</xdr:col>
      <xdr:colOff>101600</xdr:colOff>
      <xdr:row>37</xdr:row>
      <xdr:rowOff>112420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103547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34087</xdr:rowOff>
    </xdr:from>
    <xdr:to>
      <xdr:col>10</xdr:col>
      <xdr:colOff>165100</xdr:colOff>
      <xdr:row>37</xdr:row>
      <xdr:rowOff>135687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126814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73584</xdr:rowOff>
    </xdr:from>
    <xdr:to>
      <xdr:col>6</xdr:col>
      <xdr:colOff>38100</xdr:colOff>
      <xdr:row>38</xdr:row>
      <xdr:rowOff>3734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166311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6203</xdr:rowOff>
    </xdr:from>
    <xdr:to>
      <xdr:col>24</xdr:col>
      <xdr:colOff>62865</xdr:colOff>
      <xdr:row>58</xdr:row>
      <xdr:rowOff>111120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1603"/>
          <a:ext cx="1270" cy="113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111120</xdr:rowOff>
    </xdr:from>
    <xdr:to>
      <xdr:col>24</xdr:col>
      <xdr:colOff>152400</xdr:colOff>
      <xdr:row>58</xdr:row>
      <xdr:rowOff>111120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124330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9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6203</xdr:rowOff>
    </xdr:from>
    <xdr:to>
      <xdr:col>24</xdr:col>
      <xdr:colOff>152400</xdr:colOff>
      <xdr:row>52</xdr:row>
      <xdr:rowOff>6203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1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6203</xdr:rowOff>
    </xdr:from>
    <xdr:to>
      <xdr:col>24</xdr:col>
      <xdr:colOff>63500</xdr:colOff>
      <xdr:row>53</xdr:row>
      <xdr:rowOff>165726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21603"/>
          <a:ext cx="838200" cy="3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47462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48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69035</xdr:rowOff>
    </xdr:from>
    <xdr:to>
      <xdr:col>24</xdr:col>
      <xdr:colOff>114300</xdr:colOff>
      <xdr:row>56</xdr:row>
      <xdr:rowOff>170635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165726</xdr:rowOff>
    </xdr:from>
    <xdr:to>
      <xdr:col>19</xdr:col>
      <xdr:colOff>177800</xdr:colOff>
      <xdr:row>57</xdr:row>
      <xdr:rowOff>33406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252576"/>
          <a:ext cx="889000" cy="55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129465</xdr:rowOff>
    </xdr:from>
    <xdr:to>
      <xdr:col>20</xdr:col>
      <xdr:colOff>38100</xdr:colOff>
      <xdr:row>57</xdr:row>
      <xdr:rowOff>59615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50742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2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33406</xdr:rowOff>
    </xdr:from>
    <xdr:to>
      <xdr:col>15</xdr:col>
      <xdr:colOff>50800</xdr:colOff>
      <xdr:row>58</xdr:row>
      <xdr:rowOff>33824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06056"/>
          <a:ext cx="889000" cy="17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48203</xdr:rowOff>
    </xdr:from>
    <xdr:to>
      <xdr:col>15</xdr:col>
      <xdr:colOff>101600</xdr:colOff>
      <xdr:row>57</xdr:row>
      <xdr:rowOff>149803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140930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1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33824</xdr:rowOff>
    </xdr:from>
    <xdr:to>
      <xdr:col>10</xdr:col>
      <xdr:colOff>114300</xdr:colOff>
      <xdr:row>58</xdr:row>
      <xdr:rowOff>122418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77924"/>
          <a:ext cx="889000" cy="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115857</xdr:rowOff>
    </xdr:from>
    <xdr:to>
      <xdr:col>10</xdr:col>
      <xdr:colOff>165100</xdr:colOff>
      <xdr:row>58</xdr:row>
      <xdr:rowOff>46007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62534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123333</xdr:rowOff>
    </xdr:from>
    <xdr:to>
      <xdr:col>6</xdr:col>
      <xdr:colOff>38100</xdr:colOff>
      <xdr:row>58</xdr:row>
      <xdr:rowOff>53483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70010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126853</xdr:rowOff>
    </xdr:from>
    <xdr:to>
      <xdr:col>24</xdr:col>
      <xdr:colOff>114300</xdr:colOff>
      <xdr:row>52</xdr:row>
      <xdr:rowOff>57003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8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79880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82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114926</xdr:rowOff>
    </xdr:from>
    <xdr:to>
      <xdr:col>20</xdr:col>
      <xdr:colOff>38100</xdr:colOff>
      <xdr:row>54</xdr:row>
      <xdr:rowOff>45076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61603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9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154056</xdr:rowOff>
    </xdr:from>
    <xdr:to>
      <xdr:col>15</xdr:col>
      <xdr:colOff>101600</xdr:colOff>
      <xdr:row>57</xdr:row>
      <xdr:rowOff>84206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100733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3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154474</xdr:rowOff>
    </xdr:from>
    <xdr:to>
      <xdr:col>10</xdr:col>
      <xdr:colOff>165100</xdr:colOff>
      <xdr:row>58</xdr:row>
      <xdr:rowOff>84624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1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71618</xdr:rowOff>
    </xdr:from>
    <xdr:to>
      <xdr:col>6</xdr:col>
      <xdr:colOff>38100</xdr:colOff>
      <xdr:row>59</xdr:row>
      <xdr:rowOff>1768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1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0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101844</xdr:rowOff>
    </xdr:from>
    <xdr:to>
      <xdr:col>24</xdr:col>
      <xdr:colOff>63500</xdr:colOff>
      <xdr:row>76</xdr:row>
      <xdr:rowOff>55849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60594"/>
          <a:ext cx="838200" cy="12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75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85796</xdr:rowOff>
    </xdr:from>
    <xdr:to>
      <xdr:col>19</xdr:col>
      <xdr:colOff>177800</xdr:colOff>
      <xdr:row>75</xdr:row>
      <xdr:rowOff>101844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4454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85796</xdr:rowOff>
    </xdr:from>
    <xdr:to>
      <xdr:col>15</xdr:col>
      <xdr:colOff>50800</xdr:colOff>
      <xdr:row>75</xdr:row>
      <xdr:rowOff>103444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44546"/>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xdr:rowOff>
    </xdr:from>
    <xdr:to>
      <xdr:col>10</xdr:col>
      <xdr:colOff>114300</xdr:colOff>
      <xdr:row>75</xdr:row>
      <xdr:rowOff>103444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2858821"/>
          <a:ext cx="889000" cy="1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xdr:rowOff>
    </xdr:from>
    <xdr:to>
      <xdr:col>24</xdr:col>
      <xdr:colOff>114300</xdr:colOff>
      <xdr:row>76</xdr:row>
      <xdr:rowOff>106649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154926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1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51044</xdr:rowOff>
    </xdr:from>
    <xdr:to>
      <xdr:col>20</xdr:col>
      <xdr:colOff>38100</xdr:colOff>
      <xdr:row>75</xdr:row>
      <xdr:rowOff>152645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09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143770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0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34996</xdr:rowOff>
    </xdr:from>
    <xdr:to>
      <xdr:col>15</xdr:col>
      <xdr:colOff>101600</xdr:colOff>
      <xdr:row>75</xdr:row>
      <xdr:rowOff>136596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127723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52644</xdr:rowOff>
    </xdr:from>
    <xdr:to>
      <xdr:col>10</xdr:col>
      <xdr:colOff>165100</xdr:colOff>
      <xdr:row>75</xdr:row>
      <xdr:rowOff>154245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911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170771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6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120721</xdr:rowOff>
    </xdr:from>
    <xdr:to>
      <xdr:col>6</xdr:col>
      <xdr:colOff>38100</xdr:colOff>
      <xdr:row>75</xdr:row>
      <xdr:rowOff>50871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8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67398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5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74797</xdr:rowOff>
    </xdr:from>
    <xdr:to>
      <xdr:col>24</xdr:col>
      <xdr:colOff>63500</xdr:colOff>
      <xdr:row>93</xdr:row>
      <xdr:rowOff>49194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676747"/>
          <a:ext cx="838200" cy="3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128766</xdr:rowOff>
    </xdr:from>
    <xdr:to>
      <xdr:col>19</xdr:col>
      <xdr:colOff>177800</xdr:colOff>
      <xdr:row>93</xdr:row>
      <xdr:rowOff>49194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902166"/>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128766</xdr:rowOff>
    </xdr:from>
    <xdr:to>
      <xdr:col>15</xdr:col>
      <xdr:colOff>50800</xdr:colOff>
      <xdr:row>95</xdr:row>
      <xdr:rowOff>100437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902166"/>
          <a:ext cx="889000" cy="4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100437</xdr:rowOff>
    </xdr:from>
    <xdr:to>
      <xdr:col>10</xdr:col>
      <xdr:colOff>114300</xdr:colOff>
      <xdr:row>95</xdr:row>
      <xdr:rowOff>166255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88187"/>
          <a:ext cx="889000" cy="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23997</xdr:rowOff>
    </xdr:from>
    <xdr:to>
      <xdr:col>24</xdr:col>
      <xdr:colOff>114300</xdr:colOff>
      <xdr:row>91</xdr:row>
      <xdr:rowOff>125597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6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46874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47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169844</xdr:rowOff>
    </xdr:from>
    <xdr:to>
      <xdr:col>20</xdr:col>
      <xdr:colOff>38100</xdr:colOff>
      <xdr:row>93</xdr:row>
      <xdr:rowOff>99994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116521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1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77966</xdr:rowOff>
    </xdr:from>
    <xdr:to>
      <xdr:col>15</xdr:col>
      <xdr:colOff>101600</xdr:colOff>
      <xdr:row>93</xdr:row>
      <xdr:rowOff>8116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8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24643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2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49637</xdr:rowOff>
    </xdr:from>
    <xdr:to>
      <xdr:col>10</xdr:col>
      <xdr:colOff>165100</xdr:colOff>
      <xdr:row>95</xdr:row>
      <xdr:rowOff>151237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167764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1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115455</xdr:rowOff>
    </xdr:from>
    <xdr:to>
      <xdr:col>6</xdr:col>
      <xdr:colOff>38100</xdr:colOff>
      <xdr:row>96</xdr:row>
      <xdr:rowOff>45605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62132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1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126942</xdr:rowOff>
    </xdr:from>
    <xdr:to>
      <xdr:col>54</xdr:col>
      <xdr:colOff>189865</xdr:colOff>
      <xdr:row>38</xdr:row>
      <xdr:rowOff>17225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613342"/>
          <a:ext cx="1270" cy="91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21052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17225</xdr:rowOff>
    </xdr:from>
    <xdr:to>
      <xdr:col>55</xdr:col>
      <xdr:colOff>88900</xdr:colOff>
      <xdr:row>38</xdr:row>
      <xdr:rowOff>17225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73619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8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126942</xdr:rowOff>
    </xdr:from>
    <xdr:to>
      <xdr:col>55</xdr:col>
      <xdr:colOff>88900</xdr:colOff>
      <xdr:row>32</xdr:row>
      <xdr:rowOff>126942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613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17225</xdr:rowOff>
    </xdr:from>
    <xdr:to>
      <xdr:col>55</xdr:col>
      <xdr:colOff>0</xdr:colOff>
      <xdr:row>38</xdr:row>
      <xdr:rowOff>39617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32325"/>
          <a:ext cx="8382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97691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74814</xdr:rowOff>
    </xdr:from>
    <xdr:to>
      <xdr:col>55</xdr:col>
      <xdr:colOff>50800</xdr:colOff>
      <xdr:row>36</xdr:row>
      <xdr:rowOff>4964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2747</xdr:rowOff>
    </xdr:from>
    <xdr:to>
      <xdr:col>50</xdr:col>
      <xdr:colOff>114300</xdr:colOff>
      <xdr:row>38</xdr:row>
      <xdr:rowOff>39617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17847"/>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81868</xdr:rowOff>
    </xdr:from>
    <xdr:to>
      <xdr:col>50</xdr:col>
      <xdr:colOff>165100</xdr:colOff>
      <xdr:row>36</xdr:row>
      <xdr:rowOff>12018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28545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149486</xdr:rowOff>
    </xdr:from>
    <xdr:to>
      <xdr:col>45</xdr:col>
      <xdr:colOff>177800</xdr:colOff>
      <xdr:row>38</xdr:row>
      <xdr:rowOff>2747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464436"/>
          <a:ext cx="889000" cy="10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4754</xdr:rowOff>
    </xdr:from>
    <xdr:to>
      <xdr:col>46</xdr:col>
      <xdr:colOff>38100</xdr:colOff>
      <xdr:row>36</xdr:row>
      <xdr:rowOff>106354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122881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149486</xdr:rowOff>
    </xdr:from>
    <xdr:to>
      <xdr:col>41</xdr:col>
      <xdr:colOff>50800</xdr:colOff>
      <xdr:row>38</xdr:row>
      <xdr:rowOff>169842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464436"/>
          <a:ext cx="889000" cy="12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55916</xdr:rowOff>
    </xdr:from>
    <xdr:to>
      <xdr:col>41</xdr:col>
      <xdr:colOff>101600</xdr:colOff>
      <xdr:row>29</xdr:row>
      <xdr:rowOff>157516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2593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138539</xdr:rowOff>
    </xdr:from>
    <xdr:to>
      <xdr:col>36</xdr:col>
      <xdr:colOff>165100</xdr:colOff>
      <xdr:row>37</xdr:row>
      <xdr:rowOff>68689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1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85216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137875</xdr:rowOff>
    </xdr:from>
    <xdr:to>
      <xdr:col>55</xdr:col>
      <xdr:colOff>50800</xdr:colOff>
      <xdr:row>38</xdr:row>
      <xdr:rowOff>68025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52802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9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160267</xdr:rowOff>
    </xdr:from>
    <xdr:to>
      <xdr:col>50</xdr:col>
      <xdr:colOff>165100</xdr:colOff>
      <xdr:row>38</xdr:row>
      <xdr:rowOff>90417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81544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5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123397</xdr:rowOff>
    </xdr:from>
    <xdr:to>
      <xdr:col>46</xdr:col>
      <xdr:colOff>38100</xdr:colOff>
      <xdr:row>38</xdr:row>
      <xdr:rowOff>53547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44674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98686</xdr:rowOff>
    </xdr:from>
    <xdr:to>
      <xdr:col>41</xdr:col>
      <xdr:colOff>101600</xdr:colOff>
      <xdr:row>32</xdr:row>
      <xdr:rowOff>28836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4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19963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50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119042</xdr:rowOff>
    </xdr:from>
    <xdr:to>
      <xdr:col>36</xdr:col>
      <xdr:colOff>165100</xdr:colOff>
      <xdr:row>39</xdr:row>
      <xdr:rowOff>49192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6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40319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7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162121</xdr:rowOff>
    </xdr:from>
    <xdr:to>
      <xdr:col>55</xdr:col>
      <xdr:colOff>0</xdr:colOff>
      <xdr:row>56</xdr:row>
      <xdr:rowOff>115318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20421"/>
          <a:ext cx="838200" cy="29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45647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47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120964</xdr:rowOff>
    </xdr:from>
    <xdr:to>
      <xdr:col>50</xdr:col>
      <xdr:colOff>114300</xdr:colOff>
      <xdr:row>56</xdr:row>
      <xdr:rowOff>115318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550714"/>
          <a:ext cx="889000" cy="1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18044</xdr:rowOff>
    </xdr:from>
    <xdr:to>
      <xdr:col>45</xdr:col>
      <xdr:colOff>177800</xdr:colOff>
      <xdr:row>55</xdr:row>
      <xdr:rowOff>120964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447794"/>
          <a:ext cx="889000" cy="1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28995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163937</xdr:rowOff>
    </xdr:from>
    <xdr:to>
      <xdr:col>41</xdr:col>
      <xdr:colOff>50800</xdr:colOff>
      <xdr:row>55</xdr:row>
      <xdr:rowOff>18044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250787"/>
          <a:ext cx="889000" cy="19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122566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6304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111321</xdr:rowOff>
    </xdr:from>
    <xdr:to>
      <xdr:col>55</xdr:col>
      <xdr:colOff>50800</xdr:colOff>
      <xdr:row>55</xdr:row>
      <xdr:rowOff>41471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3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134198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64518</xdr:rowOff>
    </xdr:from>
    <xdr:to>
      <xdr:col>50</xdr:col>
      <xdr:colOff>165100</xdr:colOff>
      <xdr:row>56</xdr:row>
      <xdr:rowOff>166118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6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157245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7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70164</xdr:rowOff>
    </xdr:from>
    <xdr:to>
      <xdr:col>46</xdr:col>
      <xdr:colOff>38100</xdr:colOff>
      <xdr:row>56</xdr:row>
      <xdr:rowOff>314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4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16841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27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138694</xdr:rowOff>
    </xdr:from>
    <xdr:to>
      <xdr:col>41</xdr:col>
      <xdr:colOff>101600</xdr:colOff>
      <xdr:row>55</xdr:row>
      <xdr:rowOff>68844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39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85371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17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113137</xdr:rowOff>
    </xdr:from>
    <xdr:to>
      <xdr:col>36</xdr:col>
      <xdr:colOff>165100</xdr:colOff>
      <xdr:row>54</xdr:row>
      <xdr:rowOff>43287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59814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9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29020</xdr:rowOff>
    </xdr:from>
    <xdr:to>
      <xdr:col>55</xdr:col>
      <xdr:colOff>0</xdr:colOff>
      <xdr:row>79</xdr:row>
      <xdr:rowOff>8661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02120"/>
          <a:ext cx="838200" cy="1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110439</xdr:rowOff>
    </xdr:from>
    <xdr:to>
      <xdr:col>50</xdr:col>
      <xdr:colOff>114300</xdr:colOff>
      <xdr:row>78</xdr:row>
      <xdr:rowOff>29020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969189"/>
          <a:ext cx="889000" cy="4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132300</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5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110439</xdr:rowOff>
    </xdr:from>
    <xdr:to>
      <xdr:col>45</xdr:col>
      <xdr:colOff>177800</xdr:colOff>
      <xdr:row>76</xdr:row>
      <xdr:rowOff>44768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969189"/>
          <a:ext cx="889000" cy="1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32338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55169</xdr:rowOff>
    </xdr:from>
    <xdr:to>
      <xdr:col>41</xdr:col>
      <xdr:colOff>50800</xdr:colOff>
      <xdr:row>76</xdr:row>
      <xdr:rowOff>44768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742469"/>
          <a:ext cx="8890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46359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54399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129311</xdr:rowOff>
    </xdr:from>
    <xdr:to>
      <xdr:col>55</xdr:col>
      <xdr:colOff>50800</xdr:colOff>
      <xdr:row>79</xdr:row>
      <xdr:rowOff>59461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44238</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149670</xdr:rowOff>
    </xdr:from>
    <xdr:to>
      <xdr:col>50</xdr:col>
      <xdr:colOff>165100</xdr:colOff>
      <xdr:row>78</xdr:row>
      <xdr:rowOff>79820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1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59639</xdr:rowOff>
    </xdr:from>
    <xdr:to>
      <xdr:col>46</xdr:col>
      <xdr:colOff>38100</xdr:colOff>
      <xdr:row>75</xdr:row>
      <xdr:rowOff>161240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918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165418</xdr:rowOff>
    </xdr:from>
    <xdr:to>
      <xdr:col>41</xdr:col>
      <xdr:colOff>101600</xdr:colOff>
      <xdr:row>76</xdr:row>
      <xdr:rowOff>95568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112095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7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4369</xdr:rowOff>
    </xdr:from>
    <xdr:to>
      <xdr:col>36</xdr:col>
      <xdr:colOff>165100</xdr:colOff>
      <xdr:row>74</xdr:row>
      <xdr:rowOff>105969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6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122496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4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131645</xdr:rowOff>
    </xdr:from>
    <xdr:to>
      <xdr:col>55</xdr:col>
      <xdr:colOff>0</xdr:colOff>
      <xdr:row>96</xdr:row>
      <xdr:rowOff>112922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47945"/>
          <a:ext cx="838200" cy="3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145073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6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112922</xdr:rowOff>
    </xdr:from>
    <xdr:to>
      <xdr:col>50</xdr:col>
      <xdr:colOff>114300</xdr:colOff>
      <xdr:row>97</xdr:row>
      <xdr:rowOff>133615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72122"/>
          <a:ext cx="889000" cy="19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100119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83933</xdr:rowOff>
    </xdr:from>
    <xdr:to>
      <xdr:col>45</xdr:col>
      <xdr:colOff>177800</xdr:colOff>
      <xdr:row>97</xdr:row>
      <xdr:rowOff>133615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43133"/>
          <a:ext cx="889000" cy="2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83933</xdr:rowOff>
    </xdr:from>
    <xdr:to>
      <xdr:col>41</xdr:col>
      <xdr:colOff>50800</xdr:colOff>
      <xdr:row>97</xdr:row>
      <xdr:rowOff>46670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43133"/>
          <a:ext cx="889000" cy="1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138926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79229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80845</xdr:rowOff>
    </xdr:from>
    <xdr:to>
      <xdr:col>55</xdr:col>
      <xdr:colOff>50800</xdr:colOff>
      <xdr:row>95</xdr:row>
      <xdr:rowOff>10995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103722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4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62122</xdr:rowOff>
    </xdr:from>
    <xdr:to>
      <xdr:col>50</xdr:col>
      <xdr:colOff>165100</xdr:colOff>
      <xdr:row>96</xdr:row>
      <xdr:rowOff>163722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154849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82815</xdr:rowOff>
    </xdr:from>
    <xdr:to>
      <xdr:col>46</xdr:col>
      <xdr:colOff>38100</xdr:colOff>
      <xdr:row>98</xdr:row>
      <xdr:rowOff>12965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33133</xdr:rowOff>
    </xdr:from>
    <xdr:to>
      <xdr:col>41</xdr:col>
      <xdr:colOff>101600</xdr:colOff>
      <xdr:row>96</xdr:row>
      <xdr:rowOff>134733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125860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167320</xdr:rowOff>
    </xdr:from>
    <xdr:to>
      <xdr:col>36</xdr:col>
      <xdr:colOff>165100</xdr:colOff>
      <xdr:row>97</xdr:row>
      <xdr:rowOff>97470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88597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118760</xdr:rowOff>
    </xdr:from>
    <xdr:to>
      <xdr:col>85</xdr:col>
      <xdr:colOff>127000</xdr:colOff>
      <xdr:row>38</xdr:row>
      <xdr:rowOff>139609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33860"/>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62799</xdr:rowOff>
    </xdr:from>
    <xdr:to>
      <xdr:col>81</xdr:col>
      <xdr:colOff>50800</xdr:colOff>
      <xdr:row>38</xdr:row>
      <xdr:rowOff>118760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77899"/>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62799</xdr:rowOff>
    </xdr:from>
    <xdr:to>
      <xdr:col>76</xdr:col>
      <xdr:colOff>114300</xdr:colOff>
      <xdr:row>38</xdr:row>
      <xdr:rowOff>139654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77899"/>
          <a:ext cx="889000" cy="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xdr:rowOff>
    </xdr:from>
    <xdr:to>
      <xdr:col>71</xdr:col>
      <xdr:colOff>177800</xdr:colOff>
      <xdr:row>38</xdr:row>
      <xdr:rowOff>139654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15537"/>
          <a:ext cx="88900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88809</xdr:rowOff>
    </xdr:from>
    <xdr:to>
      <xdr:col>85</xdr:col>
      <xdr:colOff>177800</xdr:colOff>
      <xdr:row>39</xdr:row>
      <xdr:rowOff>18959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3736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67960</xdr:rowOff>
    </xdr:from>
    <xdr:to>
      <xdr:col>81</xdr:col>
      <xdr:colOff>101600</xdr:colOff>
      <xdr:row>38</xdr:row>
      <xdr:rowOff>169560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160687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7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11999</xdr:rowOff>
    </xdr:from>
    <xdr:to>
      <xdr:col>76</xdr:col>
      <xdr:colOff>165100</xdr:colOff>
      <xdr:row>38</xdr:row>
      <xdr:rowOff>113599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2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104726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1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88854</xdr:rowOff>
    </xdr:from>
    <xdr:to>
      <xdr:col>72</xdr:col>
      <xdr:colOff>38100</xdr:colOff>
      <xdr:row>39</xdr:row>
      <xdr:rowOff>19004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10131</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121087</xdr:rowOff>
    </xdr:from>
    <xdr:to>
      <xdr:col>67</xdr:col>
      <xdr:colOff>101600</xdr:colOff>
      <xdr:row>38</xdr:row>
      <xdr:rowOff>51237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42364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5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95847</xdr:rowOff>
    </xdr:from>
    <xdr:to>
      <xdr:col>85</xdr:col>
      <xdr:colOff>127000</xdr:colOff>
      <xdr:row>78</xdr:row>
      <xdr:rowOff>142253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468947"/>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58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142253</xdr:rowOff>
    </xdr:from>
    <xdr:to>
      <xdr:col>81</xdr:col>
      <xdr:colOff>50800</xdr:colOff>
      <xdr:row>79</xdr:row>
      <xdr:rowOff>45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51535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53312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45</xdr:rowOff>
    </xdr:from>
    <xdr:to>
      <xdr:col>76</xdr:col>
      <xdr:colOff>114300</xdr:colOff>
      <xdr:row>79</xdr:row>
      <xdr:rowOff>46546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544595"/>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24566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46546</xdr:rowOff>
    </xdr:from>
    <xdr:to>
      <xdr:col>71</xdr:col>
      <xdr:colOff>177800</xdr:colOff>
      <xdr:row>79</xdr:row>
      <xdr:rowOff>77369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591096"/>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134999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45047</xdr:rowOff>
    </xdr:from>
    <xdr:to>
      <xdr:col>85</xdr:col>
      <xdr:colOff>177800</xdr:colOff>
      <xdr:row>78</xdr:row>
      <xdr:rowOff>146647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4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131424</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3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91453</xdr:rowOff>
    </xdr:from>
    <xdr:to>
      <xdr:col>81</xdr:col>
      <xdr:colOff>101600</xdr:colOff>
      <xdr:row>79</xdr:row>
      <xdr:rowOff>21603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4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12730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5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120695</xdr:rowOff>
    </xdr:from>
    <xdr:to>
      <xdr:col>76</xdr:col>
      <xdr:colOff>165100</xdr:colOff>
      <xdr:row>79</xdr:row>
      <xdr:rowOff>50845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4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41972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5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167196</xdr:rowOff>
    </xdr:from>
    <xdr:to>
      <xdr:col>72</xdr:col>
      <xdr:colOff>38100</xdr:colOff>
      <xdr:row>79</xdr:row>
      <xdr:rowOff>97346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5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88473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6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26569</xdr:rowOff>
    </xdr:from>
    <xdr:to>
      <xdr:col>67</xdr:col>
      <xdr:colOff>101600</xdr:colOff>
      <xdr:row>79</xdr:row>
      <xdr:rowOff>128169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5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119296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66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99626</xdr:rowOff>
    </xdr:from>
    <xdr:to>
      <xdr:col>85</xdr:col>
      <xdr:colOff>127000</xdr:colOff>
      <xdr:row>93</xdr:row>
      <xdr:rowOff>58561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5701576"/>
          <a:ext cx="838200" cy="30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90557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4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58561</xdr:rowOff>
    </xdr:from>
    <xdr:to>
      <xdr:col>81</xdr:col>
      <xdr:colOff>50800</xdr:colOff>
      <xdr:row>94</xdr:row>
      <xdr:rowOff>82705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003411"/>
          <a:ext cx="889000" cy="19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100931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82705</xdr:rowOff>
    </xdr:from>
    <xdr:to>
      <xdr:col>76</xdr:col>
      <xdr:colOff>114300</xdr:colOff>
      <xdr:row>95</xdr:row>
      <xdr:rowOff>127836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199005"/>
          <a:ext cx="889000" cy="2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33083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127836</xdr:rowOff>
    </xdr:from>
    <xdr:to>
      <xdr:col>71</xdr:col>
      <xdr:colOff>177800</xdr:colOff>
      <xdr:row>96</xdr:row>
      <xdr:rowOff>47149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415586"/>
          <a:ext cx="889000" cy="9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158210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24854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48826</xdr:rowOff>
    </xdr:from>
    <xdr:to>
      <xdr:col>85</xdr:col>
      <xdr:colOff>177800</xdr:colOff>
      <xdr:row>91</xdr:row>
      <xdr:rowOff>150426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56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1853</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560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7761</xdr:rowOff>
    </xdr:from>
    <xdr:to>
      <xdr:col>81</xdr:col>
      <xdr:colOff>101600</xdr:colOff>
      <xdr:row>93</xdr:row>
      <xdr:rowOff>109361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59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125888</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7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31905</xdr:rowOff>
    </xdr:from>
    <xdr:to>
      <xdr:col>76</xdr:col>
      <xdr:colOff>165100</xdr:colOff>
      <xdr:row>94</xdr:row>
      <xdr:rowOff>133505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1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150032</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92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77036</xdr:rowOff>
    </xdr:from>
    <xdr:to>
      <xdr:col>72</xdr:col>
      <xdr:colOff>38100</xdr:colOff>
      <xdr:row>96</xdr:row>
      <xdr:rowOff>7186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3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23713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14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167799</xdr:rowOff>
    </xdr:from>
    <xdr:to>
      <xdr:col>67</xdr:col>
      <xdr:colOff>101600</xdr:colOff>
      <xdr:row>96</xdr:row>
      <xdr:rowOff>97949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4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114476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109220</xdr:rowOff>
    </xdr:from>
    <xdr:to>
      <xdr:col>116</xdr:col>
      <xdr:colOff>63500</xdr:colOff>
      <xdr:row>38</xdr:row>
      <xdr:rowOff>131090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24320"/>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131090</xdr:rowOff>
    </xdr:from>
    <xdr:to>
      <xdr:col>111</xdr:col>
      <xdr:colOff>177800</xdr:colOff>
      <xdr:row>39</xdr:row>
      <xdr:rowOff>8407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46190"/>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8407</xdr:rowOff>
    </xdr:from>
    <xdr:to>
      <xdr:col>107</xdr:col>
      <xdr:colOff>50800</xdr:colOff>
      <xdr:row>39</xdr:row>
      <xdr:rowOff>10693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6949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10693</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97243"/>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58420</xdr:rowOff>
    </xdr:from>
    <xdr:to>
      <xdr:col>116</xdr:col>
      <xdr:colOff>114300</xdr:colOff>
      <xdr:row>38</xdr:row>
      <xdr:rowOff>160020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144797</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80290</xdr:rowOff>
    </xdr:from>
    <xdr:to>
      <xdr:col>112</xdr:col>
      <xdr:colOff>38100</xdr:colOff>
      <xdr:row>39</xdr:row>
      <xdr:rowOff>10440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1567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129057</xdr:rowOff>
    </xdr:from>
    <xdr:to>
      <xdr:col>107</xdr:col>
      <xdr:colOff>101600</xdr:colOff>
      <xdr:row>39</xdr:row>
      <xdr:rowOff>59207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50334</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73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131343</xdr:rowOff>
    </xdr:from>
    <xdr:to>
      <xdr:col>102</xdr:col>
      <xdr:colOff>165100</xdr:colOff>
      <xdr:row>39</xdr:row>
      <xdr:rowOff>61493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52620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739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23038</xdr:rowOff>
    </xdr:from>
    <xdr:to>
      <xdr:col>116</xdr:col>
      <xdr:colOff>63500</xdr:colOff>
      <xdr:row>58</xdr:row>
      <xdr:rowOff>131775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967138"/>
          <a:ext cx="8382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160807</xdr:rowOff>
    </xdr:from>
    <xdr:to>
      <xdr:col>111</xdr:col>
      <xdr:colOff>177800</xdr:colOff>
      <xdr:row>58</xdr:row>
      <xdr:rowOff>23038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933457"/>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160807</xdr:rowOff>
    </xdr:from>
    <xdr:to>
      <xdr:col>107</xdr:col>
      <xdr:colOff>50800</xdr:colOff>
      <xdr:row>58</xdr:row>
      <xdr:rowOff>4140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933457"/>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154101</xdr:rowOff>
    </xdr:from>
    <xdr:to>
      <xdr:col>102</xdr:col>
      <xdr:colOff>114300</xdr:colOff>
      <xdr:row>58</xdr:row>
      <xdr:rowOff>4140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92675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80975</xdr:rowOff>
    </xdr:from>
    <xdr:to>
      <xdr:col>116</xdr:col>
      <xdr:colOff>114300</xdr:colOff>
      <xdr:row>59</xdr:row>
      <xdr:rowOff>11125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167352</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143688</xdr:rowOff>
    </xdr:from>
    <xdr:to>
      <xdr:col>112</xdr:col>
      <xdr:colOff>38100</xdr:colOff>
      <xdr:row>58</xdr:row>
      <xdr:rowOff>73838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64965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0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110007</xdr:rowOff>
    </xdr:from>
    <xdr:to>
      <xdr:col>107</xdr:col>
      <xdr:colOff>101600</xdr:colOff>
      <xdr:row>58</xdr:row>
      <xdr:rowOff>40157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31284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124790</xdr:rowOff>
    </xdr:from>
    <xdr:to>
      <xdr:col>102</xdr:col>
      <xdr:colOff>165100</xdr:colOff>
      <xdr:row>58</xdr:row>
      <xdr:rowOff>54940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46067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103301</xdr:rowOff>
    </xdr:from>
    <xdr:to>
      <xdr:col>98</xdr:col>
      <xdr:colOff>38100</xdr:colOff>
      <xdr:row>58</xdr:row>
      <xdr:rowOff>33451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24578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6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164865</xdr:rowOff>
    </xdr:from>
    <xdr:to>
      <xdr:col>116</xdr:col>
      <xdr:colOff>63500</xdr:colOff>
      <xdr:row>75</xdr:row>
      <xdr:rowOff>47936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52165"/>
          <a:ext cx="8382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61980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40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47936</xdr:rowOff>
    </xdr:from>
    <xdr:to>
      <xdr:col>111</xdr:col>
      <xdr:colOff>177800</xdr:colOff>
      <xdr:row>75</xdr:row>
      <xdr:rowOff>90932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06686"/>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170146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82035</xdr:rowOff>
    </xdr:from>
    <xdr:to>
      <xdr:col>107</xdr:col>
      <xdr:colOff>50800</xdr:colOff>
      <xdr:row>75</xdr:row>
      <xdr:rowOff>90932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40785"/>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42225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80340</xdr:rowOff>
    </xdr:from>
    <xdr:to>
      <xdr:col>102</xdr:col>
      <xdr:colOff>114300</xdr:colOff>
      <xdr:row>75</xdr:row>
      <xdr:rowOff>82035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39090"/>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114065</xdr:rowOff>
    </xdr:from>
    <xdr:to>
      <xdr:col>116</xdr:col>
      <xdr:colOff>114300</xdr:colOff>
      <xdr:row>75</xdr:row>
      <xdr:rowOff>44215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92492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168586</xdr:rowOff>
    </xdr:from>
    <xdr:to>
      <xdr:col>112</xdr:col>
      <xdr:colOff>38100</xdr:colOff>
      <xdr:row>75</xdr:row>
      <xdr:rowOff>98736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89863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9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40132</xdr:rowOff>
    </xdr:from>
    <xdr:to>
      <xdr:col>107</xdr:col>
      <xdr:colOff>101600</xdr:colOff>
      <xdr:row>75</xdr:row>
      <xdr:rowOff>141732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132859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9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31235</xdr:rowOff>
    </xdr:from>
    <xdr:to>
      <xdr:col>102</xdr:col>
      <xdr:colOff>165100</xdr:colOff>
      <xdr:row>75</xdr:row>
      <xdr:rowOff>132835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123962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9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29540</xdr:rowOff>
    </xdr:from>
    <xdr:to>
      <xdr:col>98</xdr:col>
      <xdr:colOff>38100</xdr:colOff>
      <xdr:row>75</xdr:row>
      <xdr:rowOff>131140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122268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ふるさと納税の寄附額の増加に伴って、物件費やふるさと振興基金を含む積立金が増加している。扶助費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町費による高校生以下の医療費無償化への取組などで類似団体内でも高い傾向にある。公共施設等の老朽化に伴い、大規模改修などの普通建設事業費は増加傾向にあり、反対に後年度に大型建設工事が控えていたことから普通建設事業費（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は抑制傾向にある。公債費については、将来への負担が過大にならないように抑えつつ、かつ財政措置があるものに限定して起債しており、類似団体内では低く推移している。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近い将来直面する公共施設等を含むインフラの整備に備え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積立金の積み増しを行いながら計画的なインフラ等の改修、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更新を行っていく必要がある。また、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不必要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に財政規模を肥大させるのではなく、基金等の活用を図りながら、将来を見据えた財政健全化に努めていく。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44831</xdr:rowOff>
    </xdr:from>
    <xdr:to>
      <xdr:col>24</xdr:col>
      <xdr:colOff>63500</xdr:colOff>
      <xdr:row>35</xdr:row>
      <xdr:rowOff>118745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5581"/>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27686</xdr:rowOff>
    </xdr:from>
    <xdr:to>
      <xdr:col>19</xdr:col>
      <xdr:colOff>177800</xdr:colOff>
      <xdr:row>35</xdr:row>
      <xdr:rowOff>118745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8436"/>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27686</xdr:rowOff>
    </xdr:from>
    <xdr:to>
      <xdr:col>15</xdr:col>
      <xdr:colOff>50800</xdr:colOff>
      <xdr:row>36</xdr:row>
      <xdr:rowOff>41783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8436"/>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114571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39116</xdr:rowOff>
    </xdr:from>
    <xdr:to>
      <xdr:col>10</xdr:col>
      <xdr:colOff>114300</xdr:colOff>
      <xdr:row>36</xdr:row>
      <xdr:rowOff>41783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131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165481</xdr:rowOff>
    </xdr:from>
    <xdr:to>
      <xdr:col>24</xdr:col>
      <xdr:colOff>114300</xdr:colOff>
      <xdr:row>35</xdr:row>
      <xdr:rowOff>95631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143908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67945</xdr:rowOff>
    </xdr:from>
    <xdr:to>
      <xdr:col>20</xdr:col>
      <xdr:colOff>38100</xdr:colOff>
      <xdr:row>35</xdr:row>
      <xdr:rowOff>169545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160672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162433</xdr:rowOff>
    </xdr:from>
    <xdr:to>
      <xdr:col>10</xdr:col>
      <xdr:colOff>165100</xdr:colOff>
      <xdr:row>36</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83710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159766</xdr:rowOff>
    </xdr:from>
    <xdr:to>
      <xdr:col>6</xdr:col>
      <xdr:colOff>38100</xdr:colOff>
      <xdr:row>36</xdr:row>
      <xdr:rowOff>89916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81043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22680</xdr:rowOff>
    </xdr:from>
    <xdr:to>
      <xdr:col>24</xdr:col>
      <xdr:colOff>63500</xdr:colOff>
      <xdr:row>53</xdr:row>
      <xdr:rowOff>104763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66630"/>
          <a:ext cx="838200" cy="4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90461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63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104763</xdr:rowOff>
    </xdr:from>
    <xdr:to>
      <xdr:col>19</xdr:col>
      <xdr:colOff>177800</xdr:colOff>
      <xdr:row>56</xdr:row>
      <xdr:rowOff>12726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191613"/>
          <a:ext cx="889000" cy="4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115421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73827</xdr:rowOff>
    </xdr:from>
    <xdr:to>
      <xdr:col>15</xdr:col>
      <xdr:colOff>50800</xdr:colOff>
      <xdr:row>56</xdr:row>
      <xdr:rowOff>12726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503577"/>
          <a:ext cx="889000" cy="1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76736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73827</xdr:rowOff>
    </xdr:from>
    <xdr:to>
      <xdr:col>10</xdr:col>
      <xdr:colOff>114300</xdr:colOff>
      <xdr:row>58</xdr:row>
      <xdr:rowOff>16870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503577"/>
          <a:ext cx="889000" cy="45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106208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143330</xdr:rowOff>
    </xdr:from>
    <xdr:to>
      <xdr:col>24</xdr:col>
      <xdr:colOff>114300</xdr:colOff>
      <xdr:row>51</xdr:row>
      <xdr:rowOff>73480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96357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53963</xdr:rowOff>
    </xdr:from>
    <xdr:to>
      <xdr:col>20</xdr:col>
      <xdr:colOff>38100</xdr:colOff>
      <xdr:row>53</xdr:row>
      <xdr:rowOff>155563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1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9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133376</xdr:rowOff>
    </xdr:from>
    <xdr:to>
      <xdr:col>15</xdr:col>
      <xdr:colOff>101600</xdr:colOff>
      <xdr:row>56</xdr:row>
      <xdr:rowOff>63526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80053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33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23027</xdr:rowOff>
    </xdr:from>
    <xdr:to>
      <xdr:col>10</xdr:col>
      <xdr:colOff>165100</xdr:colOff>
      <xdr:row>55</xdr:row>
      <xdr:rowOff>124627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141154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22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137520</xdr:rowOff>
    </xdr:from>
    <xdr:to>
      <xdr:col>6</xdr:col>
      <xdr:colOff>38100</xdr:colOff>
      <xdr:row>58</xdr:row>
      <xdr:rowOff>67670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84197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8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126809</xdr:rowOff>
    </xdr:from>
    <xdr:to>
      <xdr:col>24</xdr:col>
      <xdr:colOff>62865</xdr:colOff>
      <xdr:row>78</xdr:row>
      <xdr:rowOff>155042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99759"/>
          <a:ext cx="1270" cy="122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158869</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3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155042</xdr:rowOff>
    </xdr:from>
    <xdr:to>
      <xdr:col>24</xdr:col>
      <xdr:colOff>152400</xdr:colOff>
      <xdr:row>78</xdr:row>
      <xdr:rowOff>155042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2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73486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7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126809</xdr:rowOff>
    </xdr:from>
    <xdr:to>
      <xdr:col>24</xdr:col>
      <xdr:colOff>152400</xdr:colOff>
      <xdr:row>71</xdr:row>
      <xdr:rowOff>126809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99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167932</xdr:rowOff>
    </xdr:from>
    <xdr:to>
      <xdr:col>24</xdr:col>
      <xdr:colOff>63500</xdr:colOff>
      <xdr:row>74</xdr:row>
      <xdr:rowOff>75146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683782"/>
          <a:ext cx="838200" cy="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34510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218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56083</xdr:rowOff>
    </xdr:from>
    <xdr:to>
      <xdr:col>24</xdr:col>
      <xdr:colOff>114300</xdr:colOff>
      <xdr:row>74</xdr:row>
      <xdr:rowOff>157683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4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53632</xdr:rowOff>
    </xdr:from>
    <xdr:to>
      <xdr:col>19</xdr:col>
      <xdr:colOff>177800</xdr:colOff>
      <xdr:row>73</xdr:row>
      <xdr:rowOff>167932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226582"/>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72758</xdr:rowOff>
    </xdr:from>
    <xdr:to>
      <xdr:col>20</xdr:col>
      <xdr:colOff>38100</xdr:colOff>
      <xdr:row>76</xdr:row>
      <xdr:rowOff>2908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3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165485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53632</xdr:rowOff>
    </xdr:from>
    <xdr:to>
      <xdr:col>15</xdr:col>
      <xdr:colOff>50800</xdr:colOff>
      <xdr:row>74</xdr:row>
      <xdr:rowOff>118846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226582"/>
          <a:ext cx="889000" cy="5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169380</xdr:rowOff>
    </xdr:from>
    <xdr:to>
      <xdr:col>15</xdr:col>
      <xdr:colOff>101600</xdr:colOff>
      <xdr:row>75</xdr:row>
      <xdr:rowOff>99530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90657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4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118846</xdr:rowOff>
    </xdr:from>
    <xdr:to>
      <xdr:col>10</xdr:col>
      <xdr:colOff>114300</xdr:colOff>
      <xdr:row>78</xdr:row>
      <xdr:rowOff>7289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06146"/>
          <a:ext cx="889000" cy="5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162243</xdr:rowOff>
    </xdr:from>
    <xdr:to>
      <xdr:col>10</xdr:col>
      <xdr:colOff>165100</xdr:colOff>
      <xdr:row>77</xdr:row>
      <xdr:rowOff>92393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83520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71044</xdr:rowOff>
    </xdr:from>
    <xdr:to>
      <xdr:col>6</xdr:col>
      <xdr:colOff>38100</xdr:colOff>
      <xdr:row>78</xdr:row>
      <xdr:rowOff>1194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7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24346</xdr:rowOff>
    </xdr:from>
    <xdr:to>
      <xdr:col>24</xdr:col>
      <xdr:colOff>114300</xdr:colOff>
      <xdr:row>74</xdr:row>
      <xdr:rowOff>125946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47223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117132</xdr:rowOff>
    </xdr:from>
    <xdr:to>
      <xdr:col>20</xdr:col>
      <xdr:colOff>38100</xdr:colOff>
      <xdr:row>74</xdr:row>
      <xdr:rowOff>47282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63809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0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2832</xdr:rowOff>
    </xdr:from>
    <xdr:to>
      <xdr:col>15</xdr:col>
      <xdr:colOff>101600</xdr:colOff>
      <xdr:row>71</xdr:row>
      <xdr:rowOff>104432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1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120959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195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68046</xdr:rowOff>
    </xdr:from>
    <xdr:to>
      <xdr:col>10</xdr:col>
      <xdr:colOff>165100</xdr:colOff>
      <xdr:row>74</xdr:row>
      <xdr:rowOff>169646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3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127939</xdr:rowOff>
    </xdr:from>
    <xdr:to>
      <xdr:col>6</xdr:col>
      <xdr:colOff>38100</xdr:colOff>
      <xdr:row>78</xdr:row>
      <xdr:rowOff>58089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49216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2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102476</xdr:rowOff>
    </xdr:from>
    <xdr:to>
      <xdr:col>24</xdr:col>
      <xdr:colOff>63500</xdr:colOff>
      <xdr:row>98</xdr:row>
      <xdr:rowOff>164655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904576"/>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33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102476</xdr:rowOff>
    </xdr:from>
    <xdr:to>
      <xdr:col>19</xdr:col>
      <xdr:colOff>177800</xdr:colOff>
      <xdr:row>98</xdr:row>
      <xdr:rowOff>130987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904576"/>
          <a:ext cx="8890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1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130987</xdr:rowOff>
    </xdr:from>
    <xdr:to>
      <xdr:col>15</xdr:col>
      <xdr:colOff>50800</xdr:colOff>
      <xdr:row>99</xdr:row>
      <xdr:rowOff>78067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933087"/>
          <a:ext cx="889000" cy="11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20426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10719</xdr:rowOff>
    </xdr:from>
    <xdr:to>
      <xdr:col>10</xdr:col>
      <xdr:colOff>114300</xdr:colOff>
      <xdr:row>99</xdr:row>
      <xdr:rowOff>78067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984269"/>
          <a:ext cx="8890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113855</xdr:rowOff>
    </xdr:from>
    <xdr:to>
      <xdr:col>24</xdr:col>
      <xdr:colOff>114300</xdr:colOff>
      <xdr:row>99</xdr:row>
      <xdr:rowOff>44005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28782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3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51676</xdr:rowOff>
    </xdr:from>
    <xdr:to>
      <xdr:col>20</xdr:col>
      <xdr:colOff>38100</xdr:colOff>
      <xdr:row>98</xdr:row>
      <xdr:rowOff>153276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144403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4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80187</xdr:rowOff>
    </xdr:from>
    <xdr:to>
      <xdr:col>15</xdr:col>
      <xdr:colOff>101600</xdr:colOff>
      <xdr:row>99</xdr:row>
      <xdr:rowOff>10337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27267</xdr:rowOff>
    </xdr:from>
    <xdr:to>
      <xdr:col>10</xdr:col>
      <xdr:colOff>165100</xdr:colOff>
      <xdr:row>99</xdr:row>
      <xdr:rowOff>128867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119994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131369</xdr:rowOff>
    </xdr:from>
    <xdr:to>
      <xdr:col>6</xdr:col>
      <xdr:colOff>38100</xdr:colOff>
      <xdr:row>99</xdr:row>
      <xdr:rowOff>61519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3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52646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2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160706</xdr:rowOff>
    </xdr:from>
    <xdr:to>
      <xdr:col>55</xdr:col>
      <xdr:colOff>0</xdr:colOff>
      <xdr:row>58</xdr:row>
      <xdr:rowOff>58763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419006"/>
          <a:ext cx="838200" cy="58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58996</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60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17425</xdr:rowOff>
    </xdr:from>
    <xdr:to>
      <xdr:col>50</xdr:col>
      <xdr:colOff>114300</xdr:colOff>
      <xdr:row>58</xdr:row>
      <xdr:rowOff>58763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790075"/>
          <a:ext cx="889000" cy="2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91050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101600</xdr:rowOff>
    </xdr:from>
    <xdr:to>
      <xdr:col>45</xdr:col>
      <xdr:colOff>177800</xdr:colOff>
      <xdr:row>57</xdr:row>
      <xdr:rowOff>17425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702800"/>
          <a:ext cx="889000" cy="8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62294</xdr:rowOff>
    </xdr:from>
    <xdr:to>
      <xdr:col>41</xdr:col>
      <xdr:colOff>50800</xdr:colOff>
      <xdr:row>56</xdr:row>
      <xdr:rowOff>101600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149144"/>
          <a:ext cx="889000" cy="5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109906</xdr:rowOff>
    </xdr:from>
    <xdr:to>
      <xdr:col>55</xdr:col>
      <xdr:colOff>50800</xdr:colOff>
      <xdr:row>55</xdr:row>
      <xdr:rowOff>40056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3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132783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21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7963</xdr:rowOff>
    </xdr:from>
    <xdr:to>
      <xdr:col>50</xdr:col>
      <xdr:colOff>165100</xdr:colOff>
      <xdr:row>58</xdr:row>
      <xdr:rowOff>109563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100690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138075</xdr:rowOff>
    </xdr:from>
    <xdr:to>
      <xdr:col>46</xdr:col>
      <xdr:colOff>38100</xdr:colOff>
      <xdr:row>57</xdr:row>
      <xdr:rowOff>68225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8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50800</xdr:rowOff>
    </xdr:from>
    <xdr:to>
      <xdr:col>41</xdr:col>
      <xdr:colOff>101600</xdr:colOff>
      <xdr:row>56</xdr:row>
      <xdr:rowOff>152400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143527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11494</xdr:rowOff>
    </xdr:from>
    <xdr:to>
      <xdr:col>36</xdr:col>
      <xdr:colOff>165100</xdr:colOff>
      <xdr:row>53</xdr:row>
      <xdr:rowOff>113094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0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129621</xdr:rowOff>
    </xdr:from>
    <xdr:ext cx="599010"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672795" y="887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61813</xdr:rowOff>
    </xdr:from>
    <xdr:to>
      <xdr:col>54</xdr:col>
      <xdr:colOff>189865</xdr:colOff>
      <xdr:row>79</xdr:row>
      <xdr:rowOff>13905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406213"/>
          <a:ext cx="1270" cy="115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17732</xdr:rowOff>
    </xdr:from>
    <xdr:ext cx="534377"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6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13905</xdr:rowOff>
    </xdr:from>
    <xdr:to>
      <xdr:col>55</xdr:col>
      <xdr:colOff>88900</xdr:colOff>
      <xdr:row>79</xdr:row>
      <xdr:rowOff>13905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5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8490</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18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61813</xdr:rowOff>
    </xdr:from>
    <xdr:to>
      <xdr:col>55</xdr:col>
      <xdr:colOff>88900</xdr:colOff>
      <xdr:row>72</xdr:row>
      <xdr:rowOff>61813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40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82354</xdr:rowOff>
    </xdr:from>
    <xdr:to>
      <xdr:col>55</xdr:col>
      <xdr:colOff>0</xdr:colOff>
      <xdr:row>74</xdr:row>
      <xdr:rowOff>97801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2598204"/>
          <a:ext cx="838200" cy="18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64420</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23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85993</xdr:rowOff>
    </xdr:from>
    <xdr:to>
      <xdr:col>55</xdr:col>
      <xdr:colOff>50800</xdr:colOff>
      <xdr:row>76</xdr:row>
      <xdr:rowOff>16143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29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97801</xdr:rowOff>
    </xdr:from>
    <xdr:to>
      <xdr:col>50</xdr:col>
      <xdr:colOff>114300</xdr:colOff>
      <xdr:row>77</xdr:row>
      <xdr:rowOff>52995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2785101"/>
          <a:ext cx="889000" cy="4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70743</xdr:rowOff>
    </xdr:from>
    <xdr:to>
      <xdr:col>50</xdr:col>
      <xdr:colOff>165100</xdr:colOff>
      <xdr:row>76</xdr:row>
      <xdr:rowOff>893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163470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02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127454</xdr:rowOff>
    </xdr:from>
    <xdr:to>
      <xdr:col>45</xdr:col>
      <xdr:colOff>177800</xdr:colOff>
      <xdr:row>77</xdr:row>
      <xdr:rowOff>52995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157654"/>
          <a:ext cx="889000" cy="9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146507</xdr:rowOff>
    </xdr:from>
    <xdr:to>
      <xdr:col>46</xdr:col>
      <xdr:colOff>38100</xdr:colOff>
      <xdr:row>76</xdr:row>
      <xdr:rowOff>76657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93184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67364</xdr:rowOff>
    </xdr:from>
    <xdr:to>
      <xdr:col>41</xdr:col>
      <xdr:colOff>50800</xdr:colOff>
      <xdr:row>76</xdr:row>
      <xdr:rowOff>127454</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2068864"/>
          <a:ext cx="889000" cy="108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117736</xdr:rowOff>
    </xdr:from>
    <xdr:to>
      <xdr:col>41</xdr:col>
      <xdr:colOff>101600</xdr:colOff>
      <xdr:row>76</xdr:row>
      <xdr:rowOff>47885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9764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64413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7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117213</xdr:rowOff>
    </xdr:from>
    <xdr:to>
      <xdr:col>36</xdr:col>
      <xdr:colOff>165100</xdr:colOff>
      <xdr:row>77</xdr:row>
      <xdr:rowOff>47363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4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38490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24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31554</xdr:rowOff>
    </xdr:from>
    <xdr:to>
      <xdr:col>55</xdr:col>
      <xdr:colOff>50800</xdr:colOff>
      <xdr:row>73</xdr:row>
      <xdr:rowOff>133154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25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54431</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39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47001</xdr:rowOff>
    </xdr:from>
    <xdr:to>
      <xdr:col>50</xdr:col>
      <xdr:colOff>165100</xdr:colOff>
      <xdr:row>74</xdr:row>
      <xdr:rowOff>148601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27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165128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5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2195</xdr:rowOff>
    </xdr:from>
    <xdr:to>
      <xdr:col>46</xdr:col>
      <xdr:colOff>38100</xdr:colOff>
      <xdr:row>77</xdr:row>
      <xdr:rowOff>103795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2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94922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2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76654</xdr:rowOff>
    </xdr:from>
    <xdr:to>
      <xdr:col>41</xdr:col>
      <xdr:colOff>101600</xdr:colOff>
      <xdr:row>77</xdr:row>
      <xdr:rowOff>6804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1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169381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1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16564</xdr:rowOff>
    </xdr:from>
    <xdr:to>
      <xdr:col>36</xdr:col>
      <xdr:colOff>165100</xdr:colOff>
      <xdr:row>70</xdr:row>
      <xdr:rowOff>118164</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20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134691</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179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35294</xdr:rowOff>
    </xdr:from>
    <xdr:to>
      <xdr:col>55</xdr:col>
      <xdr:colOff>0</xdr:colOff>
      <xdr:row>96</xdr:row>
      <xdr:rowOff>36945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9639300" y="16494494"/>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591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35294</xdr:rowOff>
    </xdr:from>
    <xdr:to>
      <xdr:col>50</xdr:col>
      <xdr:colOff>114300</xdr:colOff>
      <xdr:row>96</xdr:row>
      <xdr:rowOff>105220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8750300" y="16494494"/>
          <a:ext cx="889000" cy="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59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105220</xdr:rowOff>
    </xdr:from>
    <xdr:to>
      <xdr:col>45</xdr:col>
      <xdr:colOff>177800</xdr:colOff>
      <xdr:row>96</xdr:row>
      <xdr:rowOff>152185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7861300" y="16564420"/>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59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26366</xdr:rowOff>
    </xdr:from>
    <xdr:to>
      <xdr:col>41</xdr:col>
      <xdr:colOff>50800</xdr:colOff>
      <xdr:row>96</xdr:row>
      <xdr:rowOff>152185</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6972300" y="16485566"/>
          <a:ext cx="889000" cy="1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157595</xdr:rowOff>
    </xdr:from>
    <xdr:to>
      <xdr:col>55</xdr:col>
      <xdr:colOff>50800</xdr:colOff>
      <xdr:row>96</xdr:row>
      <xdr:rowOff>87745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4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136022</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42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155944</xdr:rowOff>
    </xdr:from>
    <xdr:to>
      <xdr:col>50</xdr:col>
      <xdr:colOff>165100</xdr:colOff>
      <xdr:row>96</xdr:row>
      <xdr:rowOff>86094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4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77221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65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54420</xdr:rowOff>
    </xdr:from>
    <xdr:to>
      <xdr:col>46</xdr:col>
      <xdr:colOff>38100</xdr:colOff>
      <xdr:row>96</xdr:row>
      <xdr:rowOff>156020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5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147147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66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101385</xdr:rowOff>
    </xdr:from>
    <xdr:to>
      <xdr:col>41</xdr:col>
      <xdr:colOff>101600</xdr:colOff>
      <xdr:row>97</xdr:row>
      <xdr:rowOff>31535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65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22662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66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147016</xdr:rowOff>
    </xdr:from>
    <xdr:to>
      <xdr:col>36</xdr:col>
      <xdr:colOff>165100</xdr:colOff>
      <xdr:row>96</xdr:row>
      <xdr:rowOff>77166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4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68293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65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39436</xdr:rowOff>
    </xdr:from>
    <xdr:to>
      <xdr:col>85</xdr:col>
      <xdr:colOff>127000</xdr:colOff>
      <xdr:row>39</xdr:row>
      <xdr:rowOff>54432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725986"/>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4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50500</xdr:rowOff>
    </xdr:from>
    <xdr:to>
      <xdr:col>81</xdr:col>
      <xdr:colOff>50800</xdr:colOff>
      <xdr:row>39</xdr:row>
      <xdr:rowOff>54432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65600"/>
          <a:ext cx="889000" cy="17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75738</xdr:rowOff>
    </xdr:from>
    <xdr:to>
      <xdr:col>76</xdr:col>
      <xdr:colOff>114300</xdr:colOff>
      <xdr:row>38</xdr:row>
      <xdr:rowOff>50500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076488"/>
          <a:ext cx="889000" cy="48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75738</xdr:rowOff>
    </xdr:from>
    <xdr:to>
      <xdr:col>71</xdr:col>
      <xdr:colOff>177800</xdr:colOff>
      <xdr:row>36</xdr:row>
      <xdr:rowOff>711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076488"/>
          <a:ext cx="889000" cy="9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160086</xdr:rowOff>
    </xdr:from>
    <xdr:to>
      <xdr:col>85</xdr:col>
      <xdr:colOff>177800</xdr:colOff>
      <xdr:row>39</xdr:row>
      <xdr:rowOff>90236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75013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9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3632</xdr:rowOff>
    </xdr:from>
    <xdr:to>
      <xdr:col>81</xdr:col>
      <xdr:colOff>101600</xdr:colOff>
      <xdr:row>39</xdr:row>
      <xdr:rowOff>105232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96359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171150</xdr:rowOff>
    </xdr:from>
    <xdr:to>
      <xdr:col>76</xdr:col>
      <xdr:colOff>165100</xdr:colOff>
      <xdr:row>38</xdr:row>
      <xdr:rowOff>101300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92427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24938</xdr:rowOff>
    </xdr:from>
    <xdr:to>
      <xdr:col>72</xdr:col>
      <xdr:colOff>38100</xdr:colOff>
      <xdr:row>35</xdr:row>
      <xdr:rowOff>126538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143065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121361</xdr:rowOff>
    </xdr:from>
    <xdr:to>
      <xdr:col>67</xdr:col>
      <xdr:colOff>101600</xdr:colOff>
      <xdr:row>36</xdr:row>
      <xdr:rowOff>51511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42638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21157</xdr:rowOff>
    </xdr:from>
    <xdr:to>
      <xdr:col>85</xdr:col>
      <xdr:colOff>126364</xdr:colOff>
      <xdr:row>59</xdr:row>
      <xdr:rowOff>3473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65107"/>
          <a:ext cx="1269" cy="135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7300</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3473</xdr:rowOff>
    </xdr:from>
    <xdr:to>
      <xdr:col>86</xdr:col>
      <xdr:colOff>25400</xdr:colOff>
      <xdr:row>59</xdr:row>
      <xdr:rowOff>3473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1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139284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4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21157</xdr:rowOff>
    </xdr:from>
    <xdr:to>
      <xdr:col>86</xdr:col>
      <xdr:colOff>25400</xdr:colOff>
      <xdr:row>51</xdr:row>
      <xdr:rowOff>21157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6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110585</xdr:rowOff>
    </xdr:from>
    <xdr:to>
      <xdr:col>85</xdr:col>
      <xdr:colOff>127000</xdr:colOff>
      <xdr:row>58</xdr:row>
      <xdr:rowOff>132193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11785"/>
          <a:ext cx="838200" cy="36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73308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50431</xdr:rowOff>
    </xdr:from>
    <xdr:to>
      <xdr:col>85</xdr:col>
      <xdr:colOff>177800</xdr:colOff>
      <xdr:row>56</xdr:row>
      <xdr:rowOff>152031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132193</xdr:rowOff>
    </xdr:from>
    <xdr:to>
      <xdr:col>81</xdr:col>
      <xdr:colOff>50800</xdr:colOff>
      <xdr:row>59</xdr:row>
      <xdr:rowOff>27558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76293"/>
          <a:ext cx="889000" cy="6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112528</xdr:rowOff>
    </xdr:from>
    <xdr:to>
      <xdr:col>81</xdr:col>
      <xdr:colOff>101600</xdr:colOff>
      <xdr:row>58</xdr:row>
      <xdr:rowOff>42678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59205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6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23690</xdr:rowOff>
    </xdr:from>
    <xdr:to>
      <xdr:col>76</xdr:col>
      <xdr:colOff>114300</xdr:colOff>
      <xdr:row>59</xdr:row>
      <xdr:rowOff>27558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67790"/>
          <a:ext cx="889000" cy="17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137702</xdr:rowOff>
    </xdr:from>
    <xdr:to>
      <xdr:col>76</xdr:col>
      <xdr:colOff>165100</xdr:colOff>
      <xdr:row>58</xdr:row>
      <xdr:rowOff>67852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84379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23690</xdr:rowOff>
    </xdr:from>
    <xdr:to>
      <xdr:col>71</xdr:col>
      <xdr:colOff>177800</xdr:colOff>
      <xdr:row>58</xdr:row>
      <xdr:rowOff>147381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67790"/>
          <a:ext cx="889000" cy="12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50477</xdr:rowOff>
    </xdr:from>
    <xdr:to>
      <xdr:col>72</xdr:col>
      <xdr:colOff>38100</xdr:colOff>
      <xdr:row>57</xdr:row>
      <xdr:rowOff>152077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168604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42028</xdr:rowOff>
    </xdr:from>
    <xdr:to>
      <xdr:col>67</xdr:col>
      <xdr:colOff>101600</xdr:colOff>
      <xdr:row>57</xdr:row>
      <xdr:rowOff>143628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8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59785</xdr:rowOff>
    </xdr:from>
    <xdr:to>
      <xdr:col>85</xdr:col>
      <xdr:colOff>177800</xdr:colOff>
      <xdr:row>56</xdr:row>
      <xdr:rowOff>161385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38212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81393</xdr:rowOff>
    </xdr:from>
    <xdr:to>
      <xdr:col>81</xdr:col>
      <xdr:colOff>101600</xdr:colOff>
      <xdr:row>59</xdr:row>
      <xdr:rowOff>11543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2670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1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148208</xdr:rowOff>
    </xdr:from>
    <xdr:to>
      <xdr:col>76</xdr:col>
      <xdr:colOff>165100</xdr:colOff>
      <xdr:row>59</xdr:row>
      <xdr:rowOff>78358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69485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144340</xdr:rowOff>
    </xdr:from>
    <xdr:to>
      <xdr:col>72</xdr:col>
      <xdr:colOff>38100</xdr:colOff>
      <xdr:row>58</xdr:row>
      <xdr:rowOff>74490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65617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96581</xdr:rowOff>
    </xdr:from>
    <xdr:to>
      <xdr:col>67</xdr:col>
      <xdr:colOff>101600</xdr:colOff>
      <xdr:row>59</xdr:row>
      <xdr:rowOff>26731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17858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118760</xdr:rowOff>
    </xdr:from>
    <xdr:to>
      <xdr:col>85</xdr:col>
      <xdr:colOff>127000</xdr:colOff>
      <xdr:row>78</xdr:row>
      <xdr:rowOff>139609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91860"/>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62799</xdr:rowOff>
    </xdr:from>
    <xdr:to>
      <xdr:col>81</xdr:col>
      <xdr:colOff>50800</xdr:colOff>
      <xdr:row>78</xdr:row>
      <xdr:rowOff>118760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35899"/>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62799</xdr:rowOff>
    </xdr:from>
    <xdr:to>
      <xdr:col>76</xdr:col>
      <xdr:colOff>114300</xdr:colOff>
      <xdr:row>78</xdr:row>
      <xdr:rowOff>139655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35899"/>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437</xdr:rowOff>
    </xdr:from>
    <xdr:to>
      <xdr:col>71</xdr:col>
      <xdr:colOff>177800</xdr:colOff>
      <xdr:row>78</xdr:row>
      <xdr:rowOff>139655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73537"/>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88809</xdr:rowOff>
    </xdr:from>
    <xdr:to>
      <xdr:col>85</xdr:col>
      <xdr:colOff>177800</xdr:colOff>
      <xdr:row>79</xdr:row>
      <xdr:rowOff>18959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3736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6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67960</xdr:rowOff>
    </xdr:from>
    <xdr:to>
      <xdr:col>81</xdr:col>
      <xdr:colOff>101600</xdr:colOff>
      <xdr:row>78</xdr:row>
      <xdr:rowOff>169560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160687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11999</xdr:rowOff>
    </xdr:from>
    <xdr:to>
      <xdr:col>76</xdr:col>
      <xdr:colOff>165100</xdr:colOff>
      <xdr:row>78</xdr:row>
      <xdr:rowOff>113599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104726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47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88855</xdr:rowOff>
    </xdr:from>
    <xdr:to>
      <xdr:col>72</xdr:col>
      <xdr:colOff>38100</xdr:colOff>
      <xdr:row>79</xdr:row>
      <xdr:rowOff>19005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10132</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121087</xdr:rowOff>
    </xdr:from>
    <xdr:to>
      <xdr:col>67</xdr:col>
      <xdr:colOff>101600</xdr:colOff>
      <xdr:row>78</xdr:row>
      <xdr:rowOff>51237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42364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4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95847</xdr:rowOff>
    </xdr:from>
    <xdr:to>
      <xdr:col>85</xdr:col>
      <xdr:colOff>127000</xdr:colOff>
      <xdr:row>98</xdr:row>
      <xdr:rowOff>142253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897947"/>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71753</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142253</xdr:rowOff>
    </xdr:from>
    <xdr:to>
      <xdr:col>81</xdr:col>
      <xdr:colOff>50800</xdr:colOff>
      <xdr:row>99</xdr:row>
      <xdr:rowOff>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94435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53312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xdr:rowOff>
    </xdr:from>
    <xdr:to>
      <xdr:col>76</xdr:col>
      <xdr:colOff>114300</xdr:colOff>
      <xdr:row>99</xdr:row>
      <xdr:rowOff>46546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973595"/>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24567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46546</xdr:rowOff>
    </xdr:from>
    <xdr:to>
      <xdr:col>71</xdr:col>
      <xdr:colOff>177800</xdr:colOff>
      <xdr:row>99</xdr:row>
      <xdr:rowOff>77369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7020096"/>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134866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45047</xdr:rowOff>
    </xdr:from>
    <xdr:to>
      <xdr:col>85</xdr:col>
      <xdr:colOff>177800</xdr:colOff>
      <xdr:row>98</xdr:row>
      <xdr:rowOff>146647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84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131424</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7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91453</xdr:rowOff>
    </xdr:from>
    <xdr:to>
      <xdr:col>81</xdr:col>
      <xdr:colOff>101600</xdr:colOff>
      <xdr:row>99</xdr:row>
      <xdr:rowOff>21603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8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12730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9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120695</xdr:rowOff>
    </xdr:from>
    <xdr:to>
      <xdr:col>76</xdr:col>
      <xdr:colOff>165100</xdr:colOff>
      <xdr:row>99</xdr:row>
      <xdr:rowOff>50845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9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41972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701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167196</xdr:rowOff>
    </xdr:from>
    <xdr:to>
      <xdr:col>72</xdr:col>
      <xdr:colOff>38100</xdr:colOff>
      <xdr:row>99</xdr:row>
      <xdr:rowOff>97346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9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88473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706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26569</xdr:rowOff>
    </xdr:from>
    <xdr:to>
      <xdr:col>67</xdr:col>
      <xdr:colOff>101600</xdr:colOff>
      <xdr:row>99</xdr:row>
      <xdr:rowOff>128169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70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119296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70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総務費が類似団体内１位となっているが、近年好調な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の関連経費が大きく影響している。しかし、それに相応する収入があるため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問題視していない。民生費については、総合福祉センター建設が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平均値並みとなった。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商工費については、電子地域通貨を利用したポイント付与事業により増加している。それ以外については、類似団体の中でも低い傾向にある。今後も、公共施設等の改修、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更新を計画的に行いつつ、費目ごと、目的ごとの予算配分を検討しながら健全な財政運営を行っていく。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運動公園再整備等を含む公共施設等インフラの整備が控えていることから、類似団体の半分超である公債費について、類似団体の平均額を超えないよう、起債と基金取崩しのバランスを保ちながら財政運営を行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財政調整基金について令和５年度は、令和６年度に普通交付税の精算（▲２億円程度）が行われる見込みに備えて、同規模の積み増しを行ったため増額となっている。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ふるさと納税の寄付額が増加し、年々予算規模が大きくなる中、財政調整基金は予算編成をする上で重要な基金であるので、状況を把握しながら、取崩し、積増し等計画的に行っていきたい。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標準財政規模に占める割合は、水道事業会計の占める割合が最も大きく、次いで一般会計、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電子地域通貨事業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特別会計の順となっている。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会計の工事量が少ないことが主な要因として考えられるが、今後は耐震化対応等により縮小していくものと思われる。また、一般会計については、ふるさと納税の寄付額の増によるところが大きいので、基金の積増しでインフラ等の改修更新に備え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17220977</v>
      </c>
      <c r="BO4" s="436"/>
      <c r="BP4" s="436"/>
      <c r="BQ4" s="436"/>
      <c r="BR4" s="436"/>
      <c r="BS4" s="436"/>
      <c r="BT4" s="436"/>
      <c r="BU4" s="437"/>
      <c r="BV4" s="435">
        <v>14243733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v>
      </c>
      <c r="CU4" s="576"/>
      <c r="CV4" s="576"/>
      <c r="CW4" s="576"/>
      <c r="CX4" s="576"/>
      <c r="CY4" s="576"/>
      <c r="CZ4" s="576"/>
      <c r="DA4" s="577"/>
      <c r="DB4" s="575">
        <v>7.3</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16798102</v>
      </c>
      <c r="BO5" s="407"/>
      <c r="BP5" s="407"/>
      <c r="BQ5" s="407"/>
      <c r="BR5" s="407"/>
      <c r="BS5" s="407"/>
      <c r="BT5" s="407"/>
      <c r="BU5" s="408"/>
      <c r="BV5" s="406">
        <v>13768859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88.9</v>
      </c>
      <c r="CU5" s="404"/>
      <c r="CV5" s="404"/>
      <c r="CW5" s="404"/>
      <c r="CX5" s="404"/>
      <c r="CY5" s="404"/>
      <c r="CZ5" s="404"/>
      <c r="DA5" s="405"/>
      <c r="DB5" s="403">
        <v>86.2</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422875</v>
      </c>
      <c r="BO6" s="407"/>
      <c r="BP6" s="407"/>
      <c r="BQ6" s="407"/>
      <c r="BR6" s="407"/>
      <c r="BS6" s="407"/>
      <c r="BT6" s="407"/>
      <c r="BU6" s="408"/>
      <c r="BV6" s="406">
        <v>474874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88.9</v>
      </c>
      <c r="CU6" s="550"/>
      <c r="CV6" s="550"/>
      <c r="CW6" s="550"/>
      <c r="CX6" s="550"/>
      <c r="CY6" s="550"/>
      <c r="CZ6" s="550"/>
      <c r="DA6" s="551"/>
      <c r="DB6" s="549">
        <v>86.9</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38217</v>
      </c>
      <c r="BO7" s="407"/>
      <c r="BP7" s="407"/>
      <c r="BQ7" s="407"/>
      <c r="BR7" s="407"/>
      <c r="BS7" s="407"/>
      <c r="BT7" s="407"/>
      <c r="BU7" s="408"/>
      <c r="BV7" s="406">
        <v>123587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4825235</v>
      </c>
      <c r="CU7" s="407"/>
      <c r="CV7" s="407"/>
      <c r="CW7" s="407"/>
      <c r="CX7" s="407"/>
      <c r="CY7" s="407"/>
      <c r="CZ7" s="407"/>
      <c r="DA7" s="408"/>
      <c r="DB7" s="406">
        <v>4782883</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384658</v>
      </c>
      <c r="BO8" s="407"/>
      <c r="BP8" s="407"/>
      <c r="BQ8" s="407"/>
      <c r="BR8" s="407"/>
      <c r="BS8" s="407"/>
      <c r="BT8" s="407"/>
      <c r="BU8" s="408"/>
      <c r="BV8" s="406">
        <v>351287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0.44</v>
      </c>
      <c r="CU8" s="510"/>
      <c r="CV8" s="510"/>
      <c r="CW8" s="510"/>
      <c r="CX8" s="510"/>
      <c r="CY8" s="510"/>
      <c r="CZ8" s="510"/>
      <c r="DA8" s="511"/>
      <c r="DB8" s="509">
        <v>0.45</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15194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33371</v>
      </c>
      <c r="BO9" s="407"/>
      <c r="BP9" s="407"/>
      <c r="BQ9" s="407"/>
      <c r="BR9" s="407"/>
      <c r="BS9" s="407"/>
      <c r="BT9" s="407"/>
      <c r="BU9" s="408"/>
      <c r="BV9" s="406">
        <v>61188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6.9</v>
      </c>
      <c r="CU9" s="404"/>
      <c r="CV9" s="404"/>
      <c r="CW9" s="404"/>
      <c r="CX9" s="404"/>
      <c r="CY9" s="404"/>
      <c r="CZ9" s="404"/>
      <c r="DA9" s="405"/>
      <c r="DB9" s="403">
        <v>7.1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16109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966285</v>
      </c>
      <c r="BO10" s="407"/>
      <c r="BP10" s="407"/>
      <c r="BQ10" s="407"/>
      <c r="BR10" s="407"/>
      <c r="BS10" s="407"/>
      <c r="BT10" s="407"/>
      <c r="BU10" s="408"/>
      <c r="BV10" s="406">
        <v>778744</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75"/>
      <c r="B12" s="512" t="s">
        <v>122</v>
      </c>
      <c r="C12" s="513"/>
      <c r="D12" s="513"/>
      <c r="E12" s="513"/>
      <c r="F12" s="513"/>
      <c r="G12" s="513"/>
      <c r="H12" s="513"/>
      <c r="I12" s="513"/>
      <c r="J12" s="513"/>
      <c r="K12" s="514"/>
      <c r="L12" s="521" t="s">
        <v>123</v>
      </c>
      <c r="M12" s="522"/>
      <c r="N12" s="522"/>
      <c r="O12" s="522"/>
      <c r="P12" s="522"/>
      <c r="Q12" s="523"/>
      <c r="R12" s="524">
        <v>14930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766285</v>
      </c>
      <c r="BO12" s="407"/>
      <c r="BP12" s="407"/>
      <c r="BQ12" s="407"/>
      <c r="BR12" s="407"/>
      <c r="BS12" s="407"/>
      <c r="BT12" s="407"/>
      <c r="BU12" s="408"/>
      <c r="BV12" s="406">
        <v>778744</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129</v>
      </c>
      <c r="N13" s="491"/>
      <c r="O13" s="491"/>
      <c r="P13" s="491"/>
      <c r="Q13" s="492"/>
      <c r="R13" s="493">
        <v>14569</v>
      </c>
      <c r="S13" s="494"/>
      <c r="T13" s="494"/>
      <c r="U13" s="494"/>
      <c r="V13" s="495"/>
      <c r="W13" s="496" t="s">
        <v>130</v>
      </c>
      <c r="X13" s="392"/>
      <c r="Y13" s="392"/>
      <c r="Z13" s="392"/>
      <c r="AA13" s="392"/>
      <c r="AB13" s="393"/>
      <c r="AC13" s="359">
        <v>2310</v>
      </c>
      <c r="AD13" s="360"/>
      <c r="AE13" s="360"/>
      <c r="AF13" s="360"/>
      <c r="AG13" s="361"/>
      <c r="AH13" s="359">
        <v>2558</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233371</v>
      </c>
      <c r="BO13" s="407"/>
      <c r="BP13" s="407"/>
      <c r="BQ13" s="407"/>
      <c r="BR13" s="407"/>
      <c r="BS13" s="407"/>
      <c r="BT13" s="407"/>
      <c r="BU13" s="408"/>
      <c r="BV13" s="406">
        <v>61188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15095</v>
      </c>
      <c r="S14" s="494"/>
      <c r="T14" s="494"/>
      <c r="U14" s="494"/>
      <c r="V14" s="495"/>
      <c r="W14" s="497"/>
      <c r="X14" s="395"/>
      <c r="Y14" s="395"/>
      <c r="Z14" s="395"/>
      <c r="AA14" s="395"/>
      <c r="AB14" s="396"/>
      <c r="AC14" s="486">
        <v>29.8</v>
      </c>
      <c r="AD14" s="487"/>
      <c r="AE14" s="487"/>
      <c r="AF14" s="487"/>
      <c r="AG14" s="488"/>
      <c r="AH14" s="486">
        <v>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129</v>
      </c>
      <c r="N15" s="491"/>
      <c r="O15" s="491"/>
      <c r="P15" s="491"/>
      <c r="Q15" s="492"/>
      <c r="R15" s="493">
        <v>14813</v>
      </c>
      <c r="S15" s="494"/>
      <c r="T15" s="494"/>
      <c r="U15" s="494"/>
      <c r="V15" s="495"/>
      <c r="W15" s="496" t="s">
        <v>137</v>
      </c>
      <c r="X15" s="392"/>
      <c r="Y15" s="392"/>
      <c r="Z15" s="392"/>
      <c r="AA15" s="392"/>
      <c r="AB15" s="393"/>
      <c r="AC15" s="359">
        <v>1665</v>
      </c>
      <c r="AD15" s="360"/>
      <c r="AE15" s="360"/>
      <c r="AF15" s="360"/>
      <c r="AG15" s="361"/>
      <c r="AH15" s="359">
        <v>1703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1913502</v>
      </c>
      <c r="BO15" s="436"/>
      <c r="BP15" s="436"/>
      <c r="BQ15" s="436"/>
      <c r="BR15" s="436"/>
      <c r="BS15" s="436"/>
      <c r="BT15" s="436"/>
      <c r="BU15" s="437"/>
      <c r="BV15" s="435">
        <v>1892577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21.5</v>
      </c>
      <c r="AD16" s="487"/>
      <c r="AE16" s="487"/>
      <c r="AF16" s="487"/>
      <c r="AG16" s="488"/>
      <c r="AH16" s="486">
        <v>20.6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4302618</v>
      </c>
      <c r="BO16" s="407"/>
      <c r="BP16" s="407"/>
      <c r="BQ16" s="407"/>
      <c r="BR16" s="407"/>
      <c r="BS16" s="407"/>
      <c r="BT16" s="407"/>
      <c r="BU16" s="408"/>
      <c r="BV16" s="406">
        <v>4221119</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3764</v>
      </c>
      <c r="AD17" s="360"/>
      <c r="AE17" s="360"/>
      <c r="AF17" s="360"/>
      <c r="AG17" s="361"/>
      <c r="AH17" s="359">
        <v>3994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2401972</v>
      </c>
      <c r="BO17" s="407"/>
      <c r="BP17" s="407"/>
      <c r="BQ17" s="407"/>
      <c r="BR17" s="407"/>
      <c r="BS17" s="407"/>
      <c r="BT17" s="407"/>
      <c r="BU17" s="408"/>
      <c r="BV17" s="406">
        <v>2382734</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90.13</v>
      </c>
      <c r="M18" s="459"/>
      <c r="N18" s="459"/>
      <c r="O18" s="459"/>
      <c r="P18" s="459"/>
      <c r="Q18" s="459"/>
      <c r="R18" s="460"/>
      <c r="S18" s="460"/>
      <c r="T18" s="460"/>
      <c r="U18" s="460"/>
      <c r="V18" s="461"/>
      <c r="W18" s="477"/>
      <c r="X18" s="478"/>
      <c r="Y18" s="478"/>
      <c r="Z18" s="478"/>
      <c r="AA18" s="478"/>
      <c r="AB18" s="502"/>
      <c r="AC18" s="376">
        <v>48.6</v>
      </c>
      <c r="AD18" s="377"/>
      <c r="AE18" s="377"/>
      <c r="AF18" s="377"/>
      <c r="AG18" s="462"/>
      <c r="AH18" s="376">
        <v>48.4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4320980</v>
      </c>
      <c r="BO18" s="407"/>
      <c r="BP18" s="407"/>
      <c r="BQ18" s="407"/>
      <c r="BR18" s="407"/>
      <c r="BS18" s="407"/>
      <c r="BT18" s="407"/>
      <c r="BU18" s="408"/>
      <c r="BV18" s="406">
        <v>4160671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9923980</v>
      </c>
      <c r="BO19" s="407"/>
      <c r="BP19" s="407"/>
      <c r="BQ19" s="407"/>
      <c r="BR19" s="407"/>
      <c r="BS19" s="407"/>
      <c r="BT19" s="407"/>
      <c r="BU19" s="408"/>
      <c r="BV19" s="406">
        <v>9163272</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6036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5573486</v>
      </c>
      <c r="BO22" s="436"/>
      <c r="BP22" s="436"/>
      <c r="BQ22" s="436"/>
      <c r="BR22" s="436"/>
      <c r="BS22" s="436"/>
      <c r="BT22" s="436"/>
      <c r="BU22" s="437"/>
      <c r="BV22" s="435">
        <v>5788340</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3975824</v>
      </c>
      <c r="BO23" s="407"/>
      <c r="BP23" s="407"/>
      <c r="BQ23" s="407"/>
      <c r="BR23" s="407"/>
      <c r="BS23" s="407"/>
      <c r="BT23" s="407"/>
      <c r="BU23" s="408"/>
      <c r="BV23" s="406">
        <v>4358811</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6990</v>
      </c>
      <c r="R24" s="360"/>
      <c r="S24" s="360"/>
      <c r="T24" s="360"/>
      <c r="U24" s="360"/>
      <c r="V24" s="361"/>
      <c r="W24" s="449"/>
      <c r="X24" s="386"/>
      <c r="Y24" s="387"/>
      <c r="Z24" s="362" t="s">
        <v>162</v>
      </c>
      <c r="AA24" s="363"/>
      <c r="AB24" s="363"/>
      <c r="AC24" s="363"/>
      <c r="AD24" s="363"/>
      <c r="AE24" s="363"/>
      <c r="AF24" s="363"/>
      <c r="AG24" s="364"/>
      <c r="AH24" s="359">
        <v>144</v>
      </c>
      <c r="AI24" s="360"/>
      <c r="AJ24" s="360"/>
      <c r="AK24" s="360"/>
      <c r="AL24" s="361"/>
      <c r="AM24" s="359">
        <v>437328</v>
      </c>
      <c r="AN24" s="360"/>
      <c r="AO24" s="360"/>
      <c r="AP24" s="360"/>
      <c r="AQ24" s="360"/>
      <c r="AR24" s="361"/>
      <c r="AS24" s="359">
        <v>3037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3630246</v>
      </c>
      <c r="BO24" s="407"/>
      <c r="BP24" s="407"/>
      <c r="BQ24" s="407"/>
      <c r="BR24" s="407"/>
      <c r="BS24" s="407"/>
      <c r="BT24" s="407"/>
      <c r="BU24" s="408"/>
      <c r="BV24" s="406">
        <v>3580458</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5600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1931104</v>
      </c>
      <c r="BO25" s="436"/>
      <c r="BP25" s="436"/>
      <c r="BQ25" s="436"/>
      <c r="BR25" s="436"/>
      <c r="BS25" s="436"/>
      <c r="BT25" s="436"/>
      <c r="BU25" s="437"/>
      <c r="BV25" s="435">
        <v>770438</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171</v>
      </c>
      <c r="F27" s="363"/>
      <c r="G27" s="363"/>
      <c r="H27" s="363"/>
      <c r="I27" s="363"/>
      <c r="J27" s="363"/>
      <c r="K27" s="364"/>
      <c r="L27" s="359">
        <v>1</v>
      </c>
      <c r="M27" s="360"/>
      <c r="N27" s="360"/>
      <c r="O27" s="360"/>
      <c r="P27" s="361"/>
      <c r="Q27" s="359">
        <v>3000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205000</v>
      </c>
      <c r="BO27" s="441"/>
      <c r="BP27" s="441"/>
      <c r="BQ27" s="441"/>
      <c r="BR27" s="441"/>
      <c r="BS27" s="441"/>
      <c r="BT27" s="441"/>
      <c r="BU27" s="442"/>
      <c r="BV27" s="440">
        <v>205000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2220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1300000</v>
      </c>
      <c r="BO28" s="436"/>
      <c r="BP28" s="436"/>
      <c r="BQ28" s="436"/>
      <c r="BR28" s="436"/>
      <c r="BS28" s="436"/>
      <c r="BT28" s="436"/>
      <c r="BU28" s="437"/>
      <c r="BV28" s="435">
        <v>1100000</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11</v>
      </c>
      <c r="M29" s="360"/>
      <c r="N29" s="360"/>
      <c r="O29" s="360"/>
      <c r="P29" s="361"/>
      <c r="Q29" s="359">
        <v>2080</v>
      </c>
      <c r="R29" s="360"/>
      <c r="S29" s="360"/>
      <c r="T29" s="360"/>
      <c r="U29" s="360"/>
      <c r="V29" s="361"/>
      <c r="W29" s="450"/>
      <c r="X29" s="451"/>
      <c r="Y29" s="452"/>
      <c r="Z29" s="362" t="s">
        <v>178</v>
      </c>
      <c r="AA29" s="363"/>
      <c r="AB29" s="363"/>
      <c r="AC29" s="363"/>
      <c r="AD29" s="363"/>
      <c r="AE29" s="363"/>
      <c r="AF29" s="363"/>
      <c r="AG29" s="364"/>
      <c r="AH29" s="359">
        <v>144</v>
      </c>
      <c r="AI29" s="360"/>
      <c r="AJ29" s="360"/>
      <c r="AK29" s="360"/>
      <c r="AL29" s="361"/>
      <c r="AM29" s="359">
        <v>437328</v>
      </c>
      <c r="AN29" s="360"/>
      <c r="AO29" s="360"/>
      <c r="AP29" s="360"/>
      <c r="AQ29" s="360"/>
      <c r="AR29" s="361"/>
      <c r="AS29" s="359">
        <v>3037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566792</v>
      </c>
      <c r="BO29" s="407"/>
      <c r="BP29" s="407"/>
      <c r="BQ29" s="407"/>
      <c r="BR29" s="407"/>
      <c r="BS29" s="407"/>
      <c r="BT29" s="407"/>
      <c r="BU29" s="408"/>
      <c r="BV29" s="406">
        <v>547918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6806722</v>
      </c>
      <c r="BO30" s="441"/>
      <c r="BP30" s="441"/>
      <c r="BQ30" s="441"/>
      <c r="BR30" s="441"/>
      <c r="BS30" s="441"/>
      <c r="BT30" s="441"/>
      <c r="BU30" s="442"/>
      <c r="BV30" s="440">
        <v>5033857</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187</v>
      </c>
      <c r="D33" s="358"/>
      <c r="E33" s="357" t="s">
        <v>188</v>
      </c>
      <c r="F33" s="357"/>
      <c r="G33" s="357"/>
      <c r="H33" s="357"/>
      <c r="I33" s="357"/>
      <c r="J33" s="357"/>
      <c r="K33" s="357"/>
      <c r="L33" s="357"/>
      <c r="M33" s="357"/>
      <c r="N33" s="357"/>
      <c r="O33" s="357"/>
      <c r="P33" s="357"/>
      <c r="Q33" s="357"/>
      <c r="R33" s="357"/>
      <c r="S33" s="357"/>
      <c r="T33" s="179"/>
      <c r="U33" s="358" t="s">
        <v>187</v>
      </c>
      <c r="V33" s="358"/>
      <c r="W33" s="357" t="s">
        <v>188</v>
      </c>
      <c r="X33" s="357"/>
      <c r="Y33" s="357"/>
      <c r="Z33" s="357"/>
      <c r="AA33" s="357"/>
      <c r="AB33" s="357"/>
      <c r="AC33" s="357"/>
      <c r="AD33" s="357"/>
      <c r="AE33" s="357"/>
      <c r="AF33" s="357"/>
      <c r="AG33" s="357"/>
      <c r="AH33" s="357"/>
      <c r="AI33" s="357"/>
      <c r="AJ33" s="357"/>
      <c r="AK33" s="357"/>
      <c r="AL33" s="179"/>
      <c r="AM33" s="358" t="s">
        <v>187</v>
      </c>
      <c r="AN33" s="358"/>
      <c r="AO33" s="357" t="s">
        <v>188</v>
      </c>
      <c r="AP33" s="357"/>
      <c r="AQ33" s="357"/>
      <c r="AR33" s="357"/>
      <c r="AS33" s="357"/>
      <c r="AT33" s="357"/>
      <c r="AU33" s="357"/>
      <c r="AV33" s="357"/>
      <c r="AW33" s="357"/>
      <c r="AX33" s="357"/>
      <c r="AY33" s="357"/>
      <c r="AZ33" s="357"/>
      <c r="BA33" s="357"/>
      <c r="BB33" s="357"/>
      <c r="BC33" s="357"/>
      <c r="BD33" s="185"/>
      <c r="BE33" s="357" t="s">
        <v>189</v>
      </c>
      <c r="BF33" s="357"/>
      <c r="BG33" s="357" t="s">
        <v>190</v>
      </c>
      <c r="BH33" s="357"/>
      <c r="BI33" s="357"/>
      <c r="BJ33" s="357"/>
      <c r="BK33" s="357"/>
      <c r="BL33" s="357"/>
      <c r="BM33" s="357"/>
      <c r="BN33" s="357"/>
      <c r="BO33" s="357"/>
      <c r="BP33" s="357"/>
      <c r="BQ33" s="357"/>
      <c r="BR33" s="357"/>
      <c r="BS33" s="357"/>
      <c r="BT33" s="357"/>
      <c r="BU33" s="357"/>
      <c r="BV33" s="185"/>
      <c r="BW33" s="358" t="s">
        <v>189</v>
      </c>
      <c r="BX33" s="358"/>
      <c r="BY33" s="357" t="s">
        <v>191</v>
      </c>
      <c r="BZ33" s="357"/>
      <c r="CA33" s="357"/>
      <c r="CB33" s="357"/>
      <c r="CC33" s="357"/>
      <c r="CD33" s="357"/>
      <c r="CE33" s="357"/>
      <c r="CF33" s="357"/>
      <c r="CG33" s="357"/>
      <c r="CH33" s="357"/>
      <c r="CI33" s="357"/>
      <c r="CJ33" s="357"/>
      <c r="CK33" s="357"/>
      <c r="CL33" s="357"/>
      <c r="CM33" s="357"/>
      <c r="CN33" s="179"/>
      <c r="CO33" s="358" t="s">
        <v>187</v>
      </c>
      <c r="CP33" s="358"/>
      <c r="CQ33" s="357" t="s">
        <v>192</v>
      </c>
      <c r="CR33" s="357"/>
      <c r="CS33" s="357"/>
      <c r="CT33" s="357"/>
      <c r="CU33" s="357"/>
      <c r="CV33" s="357"/>
      <c r="CW33" s="357"/>
      <c r="CX33" s="357"/>
      <c r="CY33" s="357"/>
      <c r="CZ33" s="357"/>
      <c r="DA33" s="357"/>
      <c r="DB33" s="357"/>
      <c r="DC33" s="357"/>
      <c r="DD33" s="357"/>
      <c r="DE33" s="357"/>
      <c r="DF33" s="179"/>
      <c r="DG33" s="356" t="s">
        <v>193</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9</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f>IF(BG34="","",MAX(C34:D43,U34:V43,AM34:AN43)+1)</f>
        <v>10</v>
      </c>
      <c r="BF34" s="354"/>
      <c r="BG34" s="355" t="str">
        <f>IF('各会計、関係団体の財政状況及び健全化判断比率'!B33="","",'各会計、関係団体の財政状況及び健全化判断比率'!B33)</f>
        <v>漁業集落排水事業特別会計</v>
      </c>
      <c r="BH34" s="355"/>
      <c r="BI34" s="355"/>
      <c r="BJ34" s="355"/>
      <c r="BK34" s="355"/>
      <c r="BL34" s="355"/>
      <c r="BM34" s="355"/>
      <c r="BN34" s="355"/>
      <c r="BO34" s="355"/>
      <c r="BP34" s="355"/>
      <c r="BQ34" s="355"/>
      <c r="BR34" s="355"/>
      <c r="BS34" s="355"/>
      <c r="BT34" s="355"/>
      <c r="BU34" s="355"/>
      <c r="BV34" s="175"/>
      <c r="BW34" s="354">
        <f>IF(BY34="","",MAX(C34:D43,U34:V43,AM34:AN43,BE34:BF43)+1)</f>
        <v>12</v>
      </c>
      <c r="BX34" s="354"/>
      <c r="BY34" s="355" t="str">
        <f>IF('各会計、関係団体の財政状況及び健全化判断比率'!B68="","",'各会計、関係団体の財政状況及び健全化判断比率'!B68)</f>
        <v>宮崎県市町村総合事務組合（一般会計）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20</v>
      </c>
      <c r="CP34" s="354"/>
      <c r="CQ34" s="355" t="str">
        <f>IF('各会計、関係団体の財政状況及び健全化判断比率'!BS7="","",'各会計、関係団体の財政状況及び健全化判断比率'!BS7)</f>
        <v>公益社団法人　尾鈴農業公社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西都児湯行政不服審査会特別会計</v>
      </c>
      <c r="F35" s="355"/>
      <c r="G35" s="355"/>
      <c r="H35" s="355"/>
      <c r="I35" s="355"/>
      <c r="J35" s="355"/>
      <c r="K35" s="355"/>
      <c r="L35" s="355"/>
      <c r="M35" s="355"/>
      <c r="N35" s="355"/>
      <c r="O35" s="355"/>
      <c r="P35" s="355"/>
      <c r="Q35" s="355"/>
      <c r="R35" s="355"/>
      <c r="S35" s="355"/>
      <c r="T35" s="175"/>
      <c r="U35" s="354">
        <f>IF(W35="","",U34+1)</f>
        <v>6</v>
      </c>
      <c r="V35" s="354"/>
      <c r="W35" s="355" t="str">
        <f>IF('各会計、関係団体の財政状況及び健全化判断比率'!B29="","",'各会計、関係団体の財政状況及び健全化判断比率'!B29)</f>
        <v>介護認定審査会特別会計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11</v>
      </c>
      <c r="BF35" s="354"/>
      <c r="BG35" s="355" t="str">
        <f>IF('各会計、関係団体の財政状況及び健全化判断比率'!B34="","",'各会計、関係団体の財政状況及び健全化判断比率'!B34)</f>
        <v>下水道事業特別会計</v>
      </c>
      <c r="BH35" s="355"/>
      <c r="BI35" s="355"/>
      <c r="BJ35" s="355"/>
      <c r="BK35" s="355"/>
      <c r="BL35" s="355"/>
      <c r="BM35" s="355"/>
      <c r="BN35" s="355"/>
      <c r="BO35" s="355"/>
      <c r="BP35" s="355"/>
      <c r="BQ35" s="355"/>
      <c r="BR35" s="355"/>
      <c r="BS35" s="355"/>
      <c r="BT35" s="355"/>
      <c r="BU35" s="355"/>
      <c r="BV35" s="175"/>
      <c r="BW35" s="354">
        <f t="shared" ref="BW35:BW43" si="2">IF(BY35="","",BW34+1)</f>
        <v>13</v>
      </c>
      <c r="BX35" s="354"/>
      <c r="BY35" s="355" t="str">
        <f>IF('各会計、関係団体の財政状況及び健全化判断比率'!B69="","",'各会計、関係団体の財政状況及び健全化判断比率'!B69)</f>
        <v>宮崎県市町村総合事務組合（市町村交通災害共済事業特会）</v>
      </c>
      <c r="BZ35" s="355"/>
      <c r="CA35" s="355"/>
      <c r="CB35" s="355"/>
      <c r="CC35" s="355"/>
      <c r="CD35" s="355"/>
      <c r="CE35" s="355"/>
      <c r="CF35" s="355"/>
      <c r="CG35" s="355"/>
      <c r="CH35" s="355"/>
      <c r="CI35" s="355"/>
      <c r="CJ35" s="355"/>
      <c r="CK35" s="355"/>
      <c r="CL35" s="355"/>
      <c r="CM35" s="355"/>
      <c r="CN35" s="175"/>
      <c r="CO35" s="354">
        <f t="shared" ref="CO35:CO43" si="3">IF(CQ35="","",CO34+1)</f>
        <v>21</v>
      </c>
      <c r="CP35" s="354"/>
      <c r="CQ35" s="355" t="str">
        <f>IF('各会計、関係団体の財政状況及び健全化判断比率'!BS8="","",'各会計、関係団体の財政状況及び健全化判断比率'!BS8)</f>
        <v>川南まちづくり　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f>IF(E36="","",C35+1)</f>
        <v>3</v>
      </c>
      <c r="D36" s="354"/>
      <c r="E36" s="355" t="str">
        <f>IF('各会計、関係団体の財政状況及び健全化判断比率'!B9="","",'各会計、関係団体の財政状況及び健全化判断比率'!B9)</f>
        <v>尾鈴地区畜産用水管理事業特別会計</v>
      </c>
      <c r="F36" s="355"/>
      <c r="G36" s="355"/>
      <c r="H36" s="355"/>
      <c r="I36" s="355"/>
      <c r="J36" s="355"/>
      <c r="K36" s="355"/>
      <c r="L36" s="355"/>
      <c r="M36" s="355"/>
      <c r="N36" s="355"/>
      <c r="O36" s="355"/>
      <c r="P36" s="355"/>
      <c r="Q36" s="355"/>
      <c r="R36" s="355"/>
      <c r="S36" s="355"/>
      <c r="T36" s="175"/>
      <c r="U36" s="354">
        <f t="shared" ref="U36:U43" si="4">IF(W36="","",U35+1)</f>
        <v>7</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14</v>
      </c>
      <c r="BX36" s="354"/>
      <c r="BY36" s="355" t="str">
        <f>IF('各会計、関係団体の財政状況及び健全化判断比率'!B70="","",'各会計、関係団体の財政状況及び健全化判断比率'!B70)</f>
        <v>宮崎県市町村総合事務組合（自治会館管理運営特会）</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f>IF(E37="","",C36+1)</f>
        <v>4</v>
      </c>
      <c r="D37" s="354"/>
      <c r="E37" s="355" t="str">
        <f>IF('各会計、関係団体の財政状況及び健全化判断比率'!B10="","",'各会計、関係団体の財政状況及び健全化判断比率'!B10)</f>
        <v>電子地域通貨事業特別会計</v>
      </c>
      <c r="F37" s="355"/>
      <c r="G37" s="355"/>
      <c r="H37" s="355"/>
      <c r="I37" s="355"/>
      <c r="J37" s="355"/>
      <c r="K37" s="355"/>
      <c r="L37" s="355"/>
      <c r="M37" s="355"/>
      <c r="N37" s="355"/>
      <c r="O37" s="355"/>
      <c r="P37" s="355"/>
      <c r="Q37" s="355"/>
      <c r="R37" s="355"/>
      <c r="S37" s="355"/>
      <c r="T37" s="175"/>
      <c r="U37" s="354">
        <f t="shared" si="4"/>
        <v>8</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15</v>
      </c>
      <c r="BX37" s="354"/>
      <c r="BY37" s="355" t="str">
        <f>IF('各会計、関係団体の財政状況及び健全化判断比率'!B71="","",'各会計、関係団体の財政状況及び健全化判断比率'!B71)</f>
        <v>宮崎県後期高齢者広域連合（一般会計）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16</v>
      </c>
      <c r="BX38" s="354"/>
      <c r="BY38" s="355" t="str">
        <f>IF('各会計、関係団体の財政状況及び健全化判断比率'!B72="","",'各会計、関係団体の財政状況及び健全化判断比率'!B72)</f>
        <v>宮崎県後期高齢者広域連合（特別会計）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17</v>
      </c>
      <c r="BX39" s="354"/>
      <c r="BY39" s="355" t="str">
        <f>IF('各会計、関係団体の財政状況及び健全化判断比率'!B73="","",'各会計、関係団体の財政状況及び健全化判断比率'!B73)</f>
        <v>西都児湯環境整備事務組合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18</v>
      </c>
      <c r="BX40" s="354"/>
      <c r="BY40" s="355" t="str">
        <f>IF('各会計、関係団体の財政状況及び健全化判断比率'!B74="","",'各会計、関係団体の財政状況及び健全化判断比率'!B74)</f>
        <v>宮崎県東児湯消防組合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19</v>
      </c>
      <c r="BX41" s="354"/>
      <c r="BY41" s="355" t="str">
        <f>IF('各会計、関係団体の財政状況及び健全化判断比率'!B75="","",'各会計、関係団体の財政状況及び健全化判断比率'!B75)</f>
        <v>川南都農衛生組合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LCruPpANWBul7LY5QBrWz1RKilHagtvWz3O3rMWuQboBMnD4acGbvjzzJ60J3TvjOVps05VTP+GbVSNbEwvvg==" saltValue="M8RV8lfnrFtp8oh0alqh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538</v>
      </c>
      <c r="D34" s="1136"/>
      <c r="E34" s="1137"/>
      <c r="F34" s="32">
        <v>11.47</v>
      </c>
      <c r="G34" s="33">
        <v>13.81</v>
      </c>
      <c r="H34" s="33">
        <v>14.99</v>
      </c>
      <c r="I34" s="33">
        <v>15.46</v>
      </c>
      <c r="J34" s="34">
        <v>16.12</v>
      </c>
      <c r="K34" s="22"/>
      <c r="L34" s="22"/>
      <c r="M34" s="22"/>
      <c r="N34" s="22"/>
      <c r="O34" s="22"/>
      <c r="P34" s="22"/>
    </row>
    <row r="35" spans="1:16" ht="39" customHeight="1" x14ac:dyDescent="0.15">
      <c r="A35" s="22"/>
      <c r="B35" s="35"/>
      <c r="C35" s="1132" t="s">
        <v>539</v>
      </c>
      <c r="D35" s="1132"/>
      <c r="E35" s="1133"/>
      <c r="F35" s="36">
        <v>5</v>
      </c>
      <c r="G35" s="37">
        <v>4.8099999999999996</v>
      </c>
      <c r="H35" s="37">
        <v>5.92</v>
      </c>
      <c r="I35" s="37">
        <v>6.54</v>
      </c>
      <c r="J35" s="38">
        <v>5.65</v>
      </c>
      <c r="K35" s="22"/>
      <c r="L35" s="22"/>
      <c r="M35" s="22"/>
      <c r="N35" s="22"/>
      <c r="O35" s="22"/>
      <c r="P35" s="22"/>
    </row>
    <row r="36" spans="1:16" ht="39" customHeight="1" x14ac:dyDescent="0.15">
      <c r="A36" s="22"/>
      <c r="B36" s="35"/>
      <c r="C36" s="1132" t="s">
        <v>540</v>
      </c>
      <c r="D36" s="1132"/>
      <c r="E36" s="1133"/>
      <c r="F36" s="36" t="s">
        <v>492</v>
      </c>
      <c r="G36" s="37" t="s">
        <v>492</v>
      </c>
      <c r="H36" s="37" t="s">
        <v>492</v>
      </c>
      <c r="I36" s="37">
        <v>0.76</v>
      </c>
      <c r="J36" s="38">
        <v>2.4</v>
      </c>
      <c r="K36" s="22"/>
      <c r="L36" s="22"/>
      <c r="M36" s="22"/>
      <c r="N36" s="22"/>
      <c r="O36" s="22"/>
      <c r="P36" s="22"/>
    </row>
    <row r="37" spans="1:16" ht="39" customHeight="1" x14ac:dyDescent="0.15">
      <c r="A37" s="22"/>
      <c r="B37" s="35"/>
      <c r="C37" s="1132" t="s">
        <v>541</v>
      </c>
      <c r="D37" s="1132"/>
      <c r="E37" s="1133"/>
      <c r="F37" s="36">
        <v>1.03</v>
      </c>
      <c r="G37" s="37">
        <v>1.64</v>
      </c>
      <c r="H37" s="37">
        <v>1.86</v>
      </c>
      <c r="I37" s="37">
        <v>1.59</v>
      </c>
      <c r="J37" s="38">
        <v>1.1599999999999999</v>
      </c>
      <c r="K37" s="22"/>
      <c r="L37" s="22"/>
      <c r="M37" s="22"/>
      <c r="N37" s="22"/>
      <c r="O37" s="22"/>
      <c r="P37" s="22"/>
    </row>
    <row r="38" spans="1:16" ht="39" customHeight="1" x14ac:dyDescent="0.15">
      <c r="A38" s="22"/>
      <c r="B38" s="35"/>
      <c r="C38" s="1132" t="s">
        <v>542</v>
      </c>
      <c r="D38" s="1132"/>
      <c r="E38" s="1133"/>
      <c r="F38" s="36">
        <v>0.84</v>
      </c>
      <c r="G38" s="37">
        <v>0.94</v>
      </c>
      <c r="H38" s="37">
        <v>0.9</v>
      </c>
      <c r="I38" s="37">
        <v>1.6</v>
      </c>
      <c r="J38" s="38">
        <v>0.49</v>
      </c>
      <c r="K38" s="22"/>
      <c r="L38" s="22"/>
      <c r="M38" s="22"/>
      <c r="N38" s="22"/>
      <c r="O38" s="22"/>
      <c r="P38" s="22"/>
    </row>
    <row r="39" spans="1:16" ht="39" customHeight="1" x14ac:dyDescent="0.15">
      <c r="A39" s="22"/>
      <c r="B39" s="35"/>
      <c r="C39" s="1132" t="s">
        <v>543</v>
      </c>
      <c r="D39" s="1132"/>
      <c r="E39" s="1133"/>
      <c r="F39" s="36">
        <v>0.06</v>
      </c>
      <c r="G39" s="37">
        <v>0.13</v>
      </c>
      <c r="H39" s="37">
        <v>0.05</v>
      </c>
      <c r="I39" s="37">
        <v>0.08</v>
      </c>
      <c r="J39" s="38">
        <v>0.22</v>
      </c>
      <c r="K39" s="22"/>
      <c r="L39" s="22"/>
      <c r="M39" s="22"/>
      <c r="N39" s="22"/>
      <c r="O39" s="22"/>
      <c r="P39" s="22"/>
    </row>
    <row r="40" spans="1:16" ht="39" customHeight="1" x14ac:dyDescent="0.15">
      <c r="A40" s="22"/>
      <c r="B40" s="35"/>
      <c r="C40" s="1132" t="s">
        <v>544</v>
      </c>
      <c r="D40" s="1132"/>
      <c r="E40" s="1133"/>
      <c r="F40" s="36">
        <v>0.09</v>
      </c>
      <c r="G40" s="37">
        <v>0.03</v>
      </c>
      <c r="H40" s="37">
        <v>0.04</v>
      </c>
      <c r="I40" s="37">
        <v>0.15</v>
      </c>
      <c r="J40" s="38">
        <v>0.12</v>
      </c>
      <c r="K40" s="22"/>
      <c r="L40" s="22"/>
      <c r="M40" s="22"/>
      <c r="N40" s="22"/>
      <c r="O40" s="22"/>
      <c r="P40" s="22"/>
    </row>
    <row r="41" spans="1:16" ht="39" customHeight="1" x14ac:dyDescent="0.15">
      <c r="A41" s="22"/>
      <c r="B41" s="35"/>
      <c r="C41" s="1132" t="s">
        <v>545</v>
      </c>
      <c r="D41" s="1132"/>
      <c r="E41" s="1133"/>
      <c r="F41" s="36">
        <v>0.17</v>
      </c>
      <c r="G41" s="37">
        <v>0.01</v>
      </c>
      <c r="H41" s="37">
        <v>7.0000000000000007E-2</v>
      </c>
      <c r="I41" s="37">
        <v>0.01</v>
      </c>
      <c r="J41" s="38">
        <v>0.05</v>
      </c>
      <c r="K41" s="22"/>
      <c r="L41" s="22"/>
      <c r="M41" s="22"/>
      <c r="N41" s="22"/>
      <c r="O41" s="22"/>
      <c r="P41" s="22"/>
    </row>
    <row r="42" spans="1:16" ht="39" customHeight="1" x14ac:dyDescent="0.15">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547</v>
      </c>
      <c r="D43" s="1134"/>
      <c r="E43" s="1135"/>
      <c r="F43" s="41">
        <v>0.42</v>
      </c>
      <c r="G43" s="42">
        <v>0.01</v>
      </c>
      <c r="H43" s="42">
        <v>0.01</v>
      </c>
      <c r="I43" s="42">
        <v>0.04</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41Oqff87UwPP4Ug6eAXsxqXZzXTCx9dvqsfyAcSvmrMzfojSHGx8eANLiL6XxOpKQ1WlbsvF31U5MWbTNc5zQ==" saltValue="11KKijWCVZYXLABYAtfP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599</v>
      </c>
      <c r="L45" s="58">
        <v>618</v>
      </c>
      <c r="M45" s="58">
        <v>647</v>
      </c>
      <c r="N45" s="58">
        <v>662</v>
      </c>
      <c r="O45" s="59">
        <v>691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15">
      <c r="A48" s="46"/>
      <c r="B48" s="1163"/>
      <c r="C48" s="1164"/>
      <c r="D48" s="60"/>
      <c r="E48" s="1140" t="s">
        <v>13</v>
      </c>
      <c r="F48" s="1140"/>
      <c r="G48" s="1140"/>
      <c r="H48" s="1140"/>
      <c r="I48" s="1140"/>
      <c r="J48" s="1141"/>
      <c r="K48" s="61">
        <v>83</v>
      </c>
      <c r="L48" s="62">
        <v>93</v>
      </c>
      <c r="M48" s="62">
        <v>78</v>
      </c>
      <c r="N48" s="62">
        <v>80</v>
      </c>
      <c r="O48" s="63">
        <v>62</v>
      </c>
      <c r="P48" s="46"/>
      <c r="Q48" s="46"/>
      <c r="R48" s="46"/>
      <c r="S48" s="46"/>
      <c r="T48" s="46"/>
      <c r="U48" s="46"/>
    </row>
    <row r="49" spans="1:21" ht="30.75" customHeight="1" x14ac:dyDescent="0.15">
      <c r="A49" s="46"/>
      <c r="B49" s="1163"/>
      <c r="C49" s="1164"/>
      <c r="D49" s="60"/>
      <c r="E49" s="1140" t="s">
        <v>14</v>
      </c>
      <c r="F49" s="1140"/>
      <c r="G49" s="1140"/>
      <c r="H49" s="1140"/>
      <c r="I49" s="1140"/>
      <c r="J49" s="1141"/>
      <c r="K49" s="61">
        <v>94</v>
      </c>
      <c r="L49" s="62">
        <v>47</v>
      </c>
      <c r="M49" s="62">
        <v>45</v>
      </c>
      <c r="N49" s="62">
        <v>45</v>
      </c>
      <c r="O49" s="63">
        <v>44</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492</v>
      </c>
      <c r="L50" s="62" t="s">
        <v>492</v>
      </c>
      <c r="M50" s="62" t="s">
        <v>492</v>
      </c>
      <c r="N50" s="62" t="s">
        <v>492</v>
      </c>
      <c r="O50" s="63" t="s">
        <v>492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438</v>
      </c>
      <c r="L52" s="62">
        <v>419</v>
      </c>
      <c r="M52" s="62">
        <v>411</v>
      </c>
      <c r="N52" s="62">
        <v>409</v>
      </c>
      <c r="O52" s="63">
        <v>400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338</v>
      </c>
      <c r="L53" s="67">
        <v>339</v>
      </c>
      <c r="M53" s="67">
        <v>359</v>
      </c>
      <c r="N53" s="67">
        <v>378</v>
      </c>
      <c r="O53" s="68">
        <v>397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492</v>
      </c>
      <c r="L58" s="82" t="s">
        <v>492</v>
      </c>
      <c r="M58" s="82" t="s">
        <v>492</v>
      </c>
      <c r="N58" s="82" t="s">
        <v>492</v>
      </c>
      <c r="O58" s="83" t="s">
        <v>492</v>
      </c>
    </row>
    <row r="59" spans="1:21" ht="31.5" customHeight="1" x14ac:dyDescent="0.15">
      <c r="B59" s="1148"/>
      <c r="C59" s="1149"/>
      <c r="D59" s="1155" t="s">
        <v>26</v>
      </c>
      <c r="E59" s="1156"/>
      <c r="F59" s="1156"/>
      <c r="G59" s="1156"/>
      <c r="H59" s="1156"/>
      <c r="I59" s="1156"/>
      <c r="J59" s="1157"/>
      <c r="K59" s="84" t="s">
        <v>492</v>
      </c>
      <c r="L59" s="85" t="s">
        <v>492</v>
      </c>
      <c r="M59" s="85" t="s">
        <v>492</v>
      </c>
      <c r="N59" s="85" t="s">
        <v>492</v>
      </c>
      <c r="O59" s="86" t="s">
        <v>492</v>
      </c>
    </row>
    <row r="60" spans="1:21" ht="31.5" customHeight="1" thickBot="1" x14ac:dyDescent="0.2">
      <c r="B60" s="1150"/>
      <c r="C60" s="1151"/>
      <c r="D60" s="1158" t="s">
        <v>27</v>
      </c>
      <c r="E60" s="1159"/>
      <c r="F60" s="1159"/>
      <c r="G60" s="1159"/>
      <c r="H60" s="1159"/>
      <c r="I60" s="1159"/>
      <c r="J60" s="1160"/>
      <c r="K60" s="87" t="s">
        <v>492</v>
      </c>
      <c r="L60" s="88" t="s">
        <v>492</v>
      </c>
      <c r="M60" s="88" t="s">
        <v>492</v>
      </c>
      <c r="N60" s="88" t="s">
        <v>492</v>
      </c>
      <c r="O60" s="89" t="s">
        <v>492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sheetData>
  <sheetProtection algorithmName="SHA-512" hashValue="ksJ1VaOmOOiv6ACTKUZ29xzBLLD+FG2m7W9zaFi4qLLkH7+EIXVPkVJ8KNWIxh0o7YPFEevaDv46whKb3RURjA==" saltValue="y9PN61uADF3fRadenFYz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42">
        <v>5620</v>
      </c>
      <c r="J41" s="343">
        <v>6041</v>
      </c>
      <c r="K41" s="343">
        <v>5998</v>
      </c>
      <c r="L41" s="343">
        <v>5788</v>
      </c>
      <c r="M41" s="344">
        <v>5573</v>
      </c>
    </row>
    <row r="42" spans="2:13" ht="27.75" customHeight="1" x14ac:dyDescent="0.15">
      <c r="B42" s="1171"/>
      <c r="C42" s="1172"/>
      <c r="D42" s="104"/>
      <c r="E42" s="1175" t="s">
        <v>32</v>
      </c>
      <c r="F42" s="1175"/>
      <c r="G42" s="1175"/>
      <c r="H42" s="1176"/>
      <c r="I42" s="345" t="s">
        <v>492</v>
      </c>
      <c r="J42" s="346" t="s">
        <v>492</v>
      </c>
      <c r="K42" s="346" t="s">
        <v>492</v>
      </c>
      <c r="L42" s="346" t="s">
        <v>492</v>
      </c>
      <c r="M42" s="347" t="s">
        <v>492</v>
      </c>
    </row>
    <row r="43" spans="2:13" ht="27.75" customHeight="1" x14ac:dyDescent="0.15">
      <c r="B43" s="1171"/>
      <c r="C43" s="1172"/>
      <c r="D43" s="104"/>
      <c r="E43" s="1175" t="s">
        <v>33</v>
      </c>
      <c r="F43" s="1175"/>
      <c r="G43" s="1175"/>
      <c r="H43" s="1176"/>
      <c r="I43" s="345">
        <v>638</v>
      </c>
      <c r="J43" s="346">
        <v>628</v>
      </c>
      <c r="K43" s="346">
        <v>581</v>
      </c>
      <c r="L43" s="346">
        <v>518</v>
      </c>
      <c r="M43" s="347">
        <v>434</v>
      </c>
    </row>
    <row r="44" spans="2:13" ht="27.75" customHeight="1" x14ac:dyDescent="0.15">
      <c r="B44" s="1171"/>
      <c r="C44" s="1172"/>
      <c r="D44" s="104"/>
      <c r="E44" s="1175" t="s">
        <v>34</v>
      </c>
      <c r="F44" s="1175"/>
      <c r="G44" s="1175"/>
      <c r="H44" s="1176"/>
      <c r="I44" s="345">
        <v>303</v>
      </c>
      <c r="J44" s="346">
        <v>263</v>
      </c>
      <c r="K44" s="346">
        <v>221</v>
      </c>
      <c r="L44" s="346">
        <v>180</v>
      </c>
      <c r="M44" s="347">
        <v>268</v>
      </c>
    </row>
    <row r="45" spans="2:13" ht="27.75" customHeight="1" x14ac:dyDescent="0.15">
      <c r="B45" s="1171"/>
      <c r="C45" s="1172"/>
      <c r="D45" s="104"/>
      <c r="E45" s="1175" t="s">
        <v>35</v>
      </c>
      <c r="F45" s="1175"/>
      <c r="G45" s="1175"/>
      <c r="H45" s="1176"/>
      <c r="I45" s="345">
        <v>1204</v>
      </c>
      <c r="J45" s="346">
        <v>1223</v>
      </c>
      <c r="K45" s="346">
        <v>1233</v>
      </c>
      <c r="L45" s="346">
        <v>1283</v>
      </c>
      <c r="M45" s="347">
        <v>1324</v>
      </c>
    </row>
    <row r="46" spans="2:13" ht="27.75" customHeight="1" x14ac:dyDescent="0.15">
      <c r="B46" s="1171"/>
      <c r="C46" s="1172"/>
      <c r="D46" s="105"/>
      <c r="E46" s="1175" t="s">
        <v>36</v>
      </c>
      <c r="F46" s="1175"/>
      <c r="G46" s="1175"/>
      <c r="H46" s="1176"/>
      <c r="I46" s="345">
        <v>7</v>
      </c>
      <c r="J46" s="346" t="s">
        <v>492</v>
      </c>
      <c r="K46" s="346" t="s">
        <v>492</v>
      </c>
      <c r="L46" s="346" t="s">
        <v>492</v>
      </c>
      <c r="M46" s="347" t="s">
        <v>492</v>
      </c>
    </row>
    <row r="47" spans="2:13" ht="27.75" customHeight="1" x14ac:dyDescent="0.15">
      <c r="B47" s="1171"/>
      <c r="C47" s="1172"/>
      <c r="D47" s="106"/>
      <c r="E47" s="1185" t="s">
        <v>37</v>
      </c>
      <c r="F47" s="1186"/>
      <c r="G47" s="1186"/>
      <c r="H47" s="1187"/>
      <c r="I47" s="345" t="s">
        <v>492</v>
      </c>
      <c r="J47" s="346" t="s">
        <v>492</v>
      </c>
      <c r="K47" s="346" t="s">
        <v>492</v>
      </c>
      <c r="L47" s="346" t="s">
        <v>492</v>
      </c>
      <c r="M47" s="347" t="s">
        <v>492</v>
      </c>
    </row>
    <row r="48" spans="2:13" ht="27.75" customHeight="1" x14ac:dyDescent="0.15">
      <c r="B48" s="1171"/>
      <c r="C48" s="1172"/>
      <c r="D48" s="104"/>
      <c r="E48" s="1175" t="s">
        <v>38</v>
      </c>
      <c r="F48" s="1175"/>
      <c r="G48" s="1175"/>
      <c r="H48" s="1176"/>
      <c r="I48" s="345" t="s">
        <v>492</v>
      </c>
      <c r="J48" s="346" t="s">
        <v>492</v>
      </c>
      <c r="K48" s="346" t="s">
        <v>492</v>
      </c>
      <c r="L48" s="346" t="s">
        <v>492</v>
      </c>
      <c r="M48" s="347" t="s">
        <v>492</v>
      </c>
    </row>
    <row r="49" spans="2:13" ht="27.75" customHeight="1" x14ac:dyDescent="0.15">
      <c r="B49" s="1173"/>
      <c r="C49" s="1174"/>
      <c r="D49" s="104"/>
      <c r="E49" s="1175" t="s">
        <v>39</v>
      </c>
      <c r="F49" s="1175"/>
      <c r="G49" s="1175"/>
      <c r="H49" s="1176"/>
      <c r="I49" s="345" t="s">
        <v>492</v>
      </c>
      <c r="J49" s="346" t="s">
        <v>492</v>
      </c>
      <c r="K49" s="346" t="s">
        <v>492</v>
      </c>
      <c r="L49" s="346" t="s">
        <v>492</v>
      </c>
      <c r="M49" s="347" t="s">
        <v>492</v>
      </c>
    </row>
    <row r="50" spans="2:13" ht="27.75" customHeight="1" x14ac:dyDescent="0.15">
      <c r="B50" s="1169" t="s">
        <v>40</v>
      </c>
      <c r="C50" s="1170"/>
      <c r="D50" s="107"/>
      <c r="E50" s="1175" t="s">
        <v>41</v>
      </c>
      <c r="F50" s="1175"/>
      <c r="G50" s="1175"/>
      <c r="H50" s="1176"/>
      <c r="I50" s="345">
        <v>5751</v>
      </c>
      <c r="J50" s="346">
        <v>5676</v>
      </c>
      <c r="K50" s="346">
        <v>5931</v>
      </c>
      <c r="L50" s="346">
        <v>7263</v>
      </c>
      <c r="M50" s="347">
        <v>8908</v>
      </c>
    </row>
    <row r="51" spans="2:13" ht="27.75" customHeight="1" x14ac:dyDescent="0.15">
      <c r="B51" s="1171"/>
      <c r="C51" s="1172"/>
      <c r="D51" s="104"/>
      <c r="E51" s="1175" t="s">
        <v>42</v>
      </c>
      <c r="F51" s="1175"/>
      <c r="G51" s="1175"/>
      <c r="H51" s="1176"/>
      <c r="I51" s="345">
        <v>99</v>
      </c>
      <c r="J51" s="346">
        <v>80</v>
      </c>
      <c r="K51" s="346">
        <v>64</v>
      </c>
      <c r="L51" s="346">
        <v>52</v>
      </c>
      <c r="M51" s="347">
        <v>44</v>
      </c>
    </row>
    <row r="52" spans="2:13" ht="27.75" customHeight="1" x14ac:dyDescent="0.15">
      <c r="B52" s="1173"/>
      <c r="C52" s="1174"/>
      <c r="D52" s="104"/>
      <c r="E52" s="1175" t="s">
        <v>43</v>
      </c>
      <c r="F52" s="1175"/>
      <c r="G52" s="1175"/>
      <c r="H52" s="1176"/>
      <c r="I52" s="345">
        <v>4762</v>
      </c>
      <c r="J52" s="346">
        <v>5033</v>
      </c>
      <c r="K52" s="346">
        <v>4967</v>
      </c>
      <c r="L52" s="346">
        <v>4842</v>
      </c>
      <c r="M52" s="347">
        <v>4734</v>
      </c>
    </row>
    <row r="53" spans="2:13" ht="27.75" customHeight="1" thickBot="1" x14ac:dyDescent="0.2">
      <c r="B53" s="1177" t="s">
        <v>19</v>
      </c>
      <c r="C53" s="1178"/>
      <c r="D53" s="108"/>
      <c r="E53" s="1179" t="s">
        <v>44</v>
      </c>
      <c r="F53" s="1179"/>
      <c r="G53" s="1179"/>
      <c r="H53" s="1180"/>
      <c r="I53" s="348">
        <v>-2840</v>
      </c>
      <c r="J53" s="349">
        <v>-2635</v>
      </c>
      <c r="K53" s="349">
        <v>-2929</v>
      </c>
      <c r="L53" s="349">
        <v>-4388</v>
      </c>
      <c r="M53" s="350">
        <v>-6087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geR59VOrFuCA2fxLwswA0555eAg63VeRW9v+xcePndm/uZdudn7V76AEdUWdClugHDYRxCuT08d6HIhGKedCA==" saltValue="74ZDOY11wFzz70zpDuM3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120">
        <v>1100</v>
      </c>
      <c r="G55" s="120">
        <v>1100</v>
      </c>
      <c r="H55" s="121">
        <v>1300</v>
      </c>
    </row>
    <row r="56" spans="2:8" ht="52.5" customHeight="1" x14ac:dyDescent="0.15">
      <c r="B56" s="122"/>
      <c r="C56" s="1198" t="s">
        <v>47</v>
      </c>
      <c r="D56" s="1198"/>
      <c r="E56" s="1199"/>
      <c r="F56" s="123">
        <v>548</v>
      </c>
      <c r="G56" s="123">
        <v>548</v>
      </c>
      <c r="H56" s="124">
        <v>567</v>
      </c>
    </row>
    <row r="57" spans="2:8" ht="53.25" customHeight="1" x14ac:dyDescent="0.15">
      <c r="B57" s="122"/>
      <c r="C57" s="1200" t="s">
        <v>48</v>
      </c>
      <c r="D57" s="1200"/>
      <c r="E57" s="1201"/>
      <c r="F57" s="125">
        <v>3699</v>
      </c>
      <c r="G57" s="125">
        <v>5034</v>
      </c>
      <c r="H57" s="126">
        <v>6807</v>
      </c>
    </row>
    <row r="58" spans="2:8" ht="45.75" customHeight="1" x14ac:dyDescent="0.15">
      <c r="B58" s="127"/>
      <c r="C58" s="1188" t="s">
        <v>554</v>
      </c>
      <c r="D58" s="1189"/>
      <c r="E58" s="1190"/>
      <c r="F58" s="128">
        <v>1548</v>
      </c>
      <c r="G58" s="128">
        <v>2481</v>
      </c>
      <c r="H58" s="129">
        <v>4167</v>
      </c>
    </row>
    <row r="59" spans="2:8" ht="45.75" customHeight="1" x14ac:dyDescent="0.15">
      <c r="B59" s="127"/>
      <c r="C59" s="1188" t="s">
        <v>555</v>
      </c>
      <c r="D59" s="1189"/>
      <c r="E59" s="1190"/>
      <c r="F59" s="128">
        <v>1939</v>
      </c>
      <c r="G59" s="128">
        <v>2311</v>
      </c>
      <c r="H59" s="129">
        <v>2355</v>
      </c>
    </row>
    <row r="60" spans="2:8" ht="45.75" customHeight="1" x14ac:dyDescent="0.15">
      <c r="B60" s="127"/>
      <c r="C60" s="1188" t="s">
        <v>556</v>
      </c>
      <c r="D60" s="1189"/>
      <c r="E60" s="1190"/>
      <c r="F60" s="128">
        <v>51</v>
      </c>
      <c r="G60" s="128">
        <v>77</v>
      </c>
      <c r="H60" s="129">
        <v>103</v>
      </c>
    </row>
    <row r="61" spans="2:8" ht="45.75" customHeight="1" x14ac:dyDescent="0.15">
      <c r="B61" s="127"/>
      <c r="C61" s="1188" t="s">
        <v>557</v>
      </c>
      <c r="D61" s="1189"/>
      <c r="E61" s="1190"/>
      <c r="F61" s="128">
        <v>78</v>
      </c>
      <c r="G61" s="128">
        <v>77</v>
      </c>
      <c r="H61" s="129">
        <v>72</v>
      </c>
    </row>
    <row r="62" spans="2:8" ht="45.75" customHeight="1" thickBot="1" x14ac:dyDescent="0.2">
      <c r="B62" s="130"/>
      <c r="C62" s="1191" t="s">
        <v>558</v>
      </c>
      <c r="D62" s="1192"/>
      <c r="E62" s="1193"/>
      <c r="F62" s="131">
        <v>29</v>
      </c>
      <c r="G62" s="131">
        <v>29</v>
      </c>
      <c r="H62" s="132">
        <v>29</v>
      </c>
    </row>
    <row r="63" spans="2:8" ht="52.5" customHeight="1" thickBot="1" x14ac:dyDescent="0.2">
      <c r="B63" s="133"/>
      <c r="C63" s="1194" t="s">
        <v>49</v>
      </c>
      <c r="D63" s="1194"/>
      <c r="E63" s="1195"/>
      <c r="F63" s="134">
        <v>5347</v>
      </c>
      <c r="G63" s="134">
        <v>6682</v>
      </c>
      <c r="H63" s="135">
        <v>8674</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NAaW7dE5TWwaWlSNC5AUhkNKT4j3daI6o79auemfQM8QY1rIKNcb48LXibq0btlTJslQXeWdg+NFVSacIkhDEQ==" saltValue="aCw/EzBmizTbEjoeeSwb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182199</v>
      </c>
      <c r="E3" s="154"/>
      <c r="F3" s="155">
        <v>113347</v>
      </c>
      <c r="G3" s="156"/>
      <c r="H3" s="157"/>
    </row>
    <row r="4" spans="1:8" x14ac:dyDescent="0.15">
      <c r="A4" s="158"/>
      <c r="B4" s="159"/>
      <c r="C4" s="160"/>
      <c r="D4" s="161">
        <v>48658</v>
      </c>
      <c r="E4" s="162"/>
      <c r="F4" s="163">
        <v>58728</v>
      </c>
      <c r="G4" s="164"/>
      <c r="H4" s="165"/>
    </row>
    <row r="5" spans="1:8" x14ac:dyDescent="0.15">
      <c r="A5" s="146" t="s">
        <v>525</v>
      </c>
      <c r="B5" s="151"/>
      <c r="C5" s="152"/>
      <c r="D5" s="153">
        <v>139109</v>
      </c>
      <c r="E5" s="154"/>
      <c r="F5" s="155">
        <v>125418</v>
      </c>
      <c r="G5" s="156"/>
      <c r="H5" s="157"/>
    </row>
    <row r="6" spans="1:8" x14ac:dyDescent="0.15">
      <c r="A6" s="158"/>
      <c r="B6" s="159"/>
      <c r="C6" s="160"/>
      <c r="D6" s="161">
        <v>62179</v>
      </c>
      <c r="E6" s="162"/>
      <c r="F6" s="163">
        <v>60445</v>
      </c>
      <c r="G6" s="164"/>
      <c r="H6" s="165"/>
    </row>
    <row r="7" spans="1:8" x14ac:dyDescent="0.15">
      <c r="A7" s="146" t="s">
        <v>526</v>
      </c>
      <c r="B7" s="151"/>
      <c r="C7" s="152"/>
      <c r="D7" s="153">
        <v>116598</v>
      </c>
      <c r="E7" s="154"/>
      <c r="F7" s="155">
        <v>108384</v>
      </c>
      <c r="G7" s="156"/>
      <c r="H7" s="157"/>
    </row>
    <row r="8" spans="1:8" x14ac:dyDescent="0.15">
      <c r="A8" s="158"/>
      <c r="B8" s="159"/>
      <c r="C8" s="160"/>
      <c r="D8" s="161">
        <v>37897</v>
      </c>
      <c r="E8" s="162"/>
      <c r="F8" s="163">
        <v>51153</v>
      </c>
      <c r="G8" s="164"/>
      <c r="H8" s="165"/>
    </row>
    <row r="9" spans="1:8" x14ac:dyDescent="0.15">
      <c r="A9" s="146" t="s">
        <v>527</v>
      </c>
      <c r="B9" s="151"/>
      <c r="C9" s="152"/>
      <c r="D9" s="153">
        <v>80333</v>
      </c>
      <c r="E9" s="154"/>
      <c r="F9" s="155">
        <v>80959</v>
      </c>
      <c r="G9" s="156"/>
      <c r="H9" s="157"/>
    </row>
    <row r="10" spans="1:8" x14ac:dyDescent="0.15">
      <c r="A10" s="158"/>
      <c r="B10" s="159"/>
      <c r="C10" s="160"/>
      <c r="D10" s="161">
        <v>40116</v>
      </c>
      <c r="E10" s="162"/>
      <c r="F10" s="163">
        <v>43928</v>
      </c>
      <c r="G10" s="164"/>
      <c r="H10" s="165"/>
    </row>
    <row r="11" spans="1:8" x14ac:dyDescent="0.15">
      <c r="A11" s="146" t="s">
        <v>528</v>
      </c>
      <c r="B11" s="151"/>
      <c r="C11" s="152"/>
      <c r="D11" s="153">
        <v>145096</v>
      </c>
      <c r="E11" s="154"/>
      <c r="F11" s="155">
        <v>117242</v>
      </c>
      <c r="G11" s="156"/>
      <c r="H11" s="157"/>
    </row>
    <row r="12" spans="1:8" x14ac:dyDescent="0.15">
      <c r="A12" s="158"/>
      <c r="B12" s="159"/>
      <c r="C12" s="166"/>
      <c r="D12" s="161">
        <v>73836</v>
      </c>
      <c r="E12" s="162"/>
      <c r="F12" s="163">
        <v>59234</v>
      </c>
      <c r="G12" s="164"/>
      <c r="H12" s="165"/>
    </row>
    <row r="13" spans="1:8" x14ac:dyDescent="0.15">
      <c r="A13" s="146"/>
      <c r="B13" s="151"/>
      <c r="C13" s="152"/>
      <c r="D13" s="153">
        <v>132667</v>
      </c>
      <c r="E13" s="154"/>
      <c r="F13" s="155">
        <v>109070</v>
      </c>
      <c r="G13" s="167"/>
      <c r="H13" s="157"/>
    </row>
    <row r="14" spans="1:8" x14ac:dyDescent="0.15">
      <c r="A14" s="158"/>
      <c r="B14" s="159"/>
      <c r="C14" s="160"/>
      <c r="D14" s="161">
        <v>52537</v>
      </c>
      <c r="E14" s="162"/>
      <c r="F14" s="163">
        <v>54698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v>
      </c>
      <c r="C19" s="168">
        <f>ROUND(VALUE(SUBSTITUTE(実質収支比率等に係る経年分析!G$48,"▲","-")),2)</f>
        <v>4.8099999999999996</v>
      </c>
      <c r="D19" s="168">
        <f>ROUND(VALUE(SUBSTITUTE(実質収支比率等に係る経年分析!H$48,"▲","-")),2)</f>
        <v>5.93</v>
      </c>
      <c r="E19" s="168">
        <f>ROUND(VALUE(SUBSTITUTE(実質収支比率等に係る経年分析!I$48,"▲","-")),2)</f>
        <v>7.34</v>
      </c>
      <c r="F19" s="168">
        <f>ROUND(VALUE(SUBSTITUTE(実質収支比率等に係る経年分析!J$48,"▲","-")),2)</f>
        <v>7.97</v>
      </c>
    </row>
    <row r="20" spans="1:11" x14ac:dyDescent="0.15">
      <c r="A20" s="168" t="s">
        <v>53</v>
      </c>
      <c r="B20" s="168">
        <f>ROUND(VALUE(SUBSTITUTE(実質収支比率等に係る経年分析!F$47,"▲","-")),2)</f>
        <v>27.45</v>
      </c>
      <c r="C20" s="168">
        <f>ROUND(VALUE(SUBSTITUTE(実質収支比率等に係る経年分析!G$47,"▲","-")),2)</f>
        <v>28.11</v>
      </c>
      <c r="D20" s="168">
        <f>ROUND(VALUE(SUBSTITUTE(実質収支比率等に係る経年分析!H$47,"▲","-")),2)</f>
        <v>22.47</v>
      </c>
      <c r="E20" s="168">
        <f>ROUND(VALUE(SUBSTITUTE(実質収支比率等に係る経年分析!I$47,"▲","-")),2)</f>
        <v>23</v>
      </c>
      <c r="F20" s="168">
        <f>ROUND(VALUE(SUBSTITUTE(実質収支比率等に係る経年分析!J$47,"▲","-")),2)</f>
        <v>26.94</v>
      </c>
    </row>
    <row r="21" spans="1:11" x14ac:dyDescent="0.15">
      <c r="A21" s="168" t="s">
        <v>54</v>
      </c>
      <c r="B21" s="168">
        <f>IF(ISNUMBER(VALUE(SUBSTITUTE(実質収支比率等に係る経年分析!F$49,"▲","-"))),ROUND(VALUE(SUBSTITUTE(実質収支比率等に係る経年分析!F$49,"▲","-")),2),NA())</f>
        <v>8.56</v>
      </c>
      <c r="C21" s="168">
        <f>IF(ISNUMBER(VALUE(SUBSTITUTE(実質収支比率等に係る経年分析!G$49,"▲","-"))),ROUND(VALUE(SUBSTITUTE(実質収支比率等に係る経年分析!G$49,"▲","-")),2),NA())</f>
        <v>-0.82</v>
      </c>
      <c r="D21" s="168">
        <f>IF(ISNUMBER(VALUE(SUBSTITUTE(実質収支比率等に係る経年分析!H$49,"▲","-"))),ROUND(VALUE(SUBSTITUTE(実質収支比率等に係る経年分析!H$49,"▲","-")),2),NA())</f>
        <v>-2.71</v>
      </c>
      <c r="E21" s="168">
        <f>IF(ISNUMBER(VALUE(SUBSTITUTE(実質収支比率等に係る経年分析!I$49,"▲","-"))),ROUND(VALUE(SUBSTITUTE(実質収支比率等に係る経年分析!I$49,"▲","-")),2),NA())</f>
        <v>1.28</v>
      </c>
      <c r="F21" s="168">
        <f>IF(ISNUMBER(VALUE(SUBSTITUTE(実質収支比率等に係る経年分析!J$49,"▲","-"))),ROUND(VALUE(SUBSTITUTE(実質収支比率等に係る経年分析!J$49,"▲","-")),2),NA())</f>
        <v>4.84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15">
      <c r="A31" s="169" t="str">
        <f>IF(連結実質赤字比率に係る赤字・黒字の構成分析!C$39="",NA(),連結実質赤字比率に係る赤字・黒字の構成分析!C$39)</f>
        <v>漁業集落排水事業特別会計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0.22</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0.49</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1.1599999999999999</v>
      </c>
    </row>
    <row r="34" spans="1:16" x14ac:dyDescent="0.15">
      <c r="A34" s="169" t="str">
        <f>IF(連結実質赤字比率に係る赤字・黒字の構成分析!C$36="",NA(),連結実質赤字比率に係る赤字・黒字の構成分析!C$36)</f>
        <v>電子地域通貨事業特別会計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4.8099999999999996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6.54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5.65</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13.81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16.12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438</v>
      </c>
      <c r="E42" s="170"/>
      <c r="F42" s="170"/>
      <c r="G42" s="170">
        <f>'実質公債費比率（分子）の構造'!L$52</f>
        <v>419</v>
      </c>
      <c r="H42" s="170"/>
      <c r="I42" s="170"/>
      <c r="J42" s="170">
        <f>'実質公債費比率（分子）の構造'!M$52</f>
        <v>411</v>
      </c>
      <c r="K42" s="170"/>
      <c r="L42" s="170"/>
      <c r="M42" s="170">
        <f>'実質公債費比率（分子）の構造'!N$52</f>
        <v>409</v>
      </c>
      <c r="N42" s="170"/>
      <c r="O42" s="170"/>
      <c r="P42" s="170">
        <f>'実質公債費比率（分子）の構造'!O$52</f>
        <v>400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94</v>
      </c>
      <c r="C45" s="170"/>
      <c r="D45" s="170"/>
      <c r="E45" s="170">
        <f>'実質公債費比率（分子）の構造'!L$49</f>
        <v>47</v>
      </c>
      <c r="F45" s="170"/>
      <c r="G45" s="170"/>
      <c r="H45" s="170">
        <f>'実質公債費比率（分子）の構造'!M$49</f>
        <v>45</v>
      </c>
      <c r="I45" s="170"/>
      <c r="J45" s="170"/>
      <c r="K45" s="170">
        <f>'実質公債費比率（分子）の構造'!N$49</f>
        <v>45</v>
      </c>
      <c r="L45" s="170"/>
      <c r="M45" s="170"/>
      <c r="N45" s="170">
        <f>'実質公債費比率（分子）の構造'!O$49</f>
        <v>44</v>
      </c>
      <c r="O45" s="170"/>
      <c r="P45" s="170"/>
    </row>
    <row r="46" spans="1:16" x14ac:dyDescent="0.15">
      <c r="A46" s="170" t="s">
        <v>64</v>
      </c>
      <c r="B46" s="170">
        <f>'実質公債費比率（分子）の構造'!K$48</f>
        <v>83</v>
      </c>
      <c r="C46" s="170"/>
      <c r="D46" s="170"/>
      <c r="E46" s="170">
        <f>'実質公債費比率（分子）の構造'!L$48</f>
        <v>93</v>
      </c>
      <c r="F46" s="170"/>
      <c r="G46" s="170"/>
      <c r="H46" s="170">
        <f>'実質公債費比率（分子）の構造'!M$48</f>
        <v>78</v>
      </c>
      <c r="I46" s="170"/>
      <c r="J46" s="170"/>
      <c r="K46" s="170">
        <f>'実質公債費比率（分子）の構造'!N$48</f>
        <v>80</v>
      </c>
      <c r="L46" s="170"/>
      <c r="M46" s="170"/>
      <c r="N46" s="170">
        <f>'実質公債費比率（分子）の構造'!O$48</f>
        <v>62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599</v>
      </c>
      <c r="C49" s="170"/>
      <c r="D49" s="170"/>
      <c r="E49" s="170">
        <f>'実質公債費比率（分子）の構造'!L$45</f>
        <v>618</v>
      </c>
      <c r="F49" s="170"/>
      <c r="G49" s="170"/>
      <c r="H49" s="170">
        <f>'実質公債費比率（分子）の構造'!M$45</f>
        <v>647</v>
      </c>
      <c r="I49" s="170"/>
      <c r="J49" s="170"/>
      <c r="K49" s="170">
        <f>'実質公債費比率（分子）の構造'!N$45</f>
        <v>662</v>
      </c>
      <c r="L49" s="170"/>
      <c r="M49" s="170"/>
      <c r="N49" s="170">
        <f>'実質公債費比率（分子）の構造'!O$45</f>
        <v>691</v>
      </c>
      <c r="O49" s="170"/>
      <c r="P49" s="170"/>
    </row>
    <row r="50" spans="1:16" x14ac:dyDescent="0.15">
      <c r="A50" s="170" t="s">
        <v>67</v>
      </c>
      <c r="B50" s="170" t="e">
        <f>NA()</f>
        <v>#N/A</v>
      </c>
      <c r="C50" s="170">
        <f>IF(ISNUMBER('実質公債費比率（分子）の構造'!K$53),'実質公債費比率（分子）の構造'!K$53,NA())</f>
        <v>338</v>
      </c>
      <c r="D50" s="170" t="e">
        <f>NA()</f>
        <v>#N/A</v>
      </c>
      <c r="E50" s="170" t="e">
        <f>NA()</f>
        <v>#N/A</v>
      </c>
      <c r="F50" s="170">
        <f>IF(ISNUMBER('実質公債費比率（分子）の構造'!L$53),'実質公債費比率（分子）の構造'!L$53,NA())</f>
        <v>339</v>
      </c>
      <c r="G50" s="170" t="e">
        <f>NA()</f>
        <v>#N/A</v>
      </c>
      <c r="H50" s="170" t="e">
        <f>NA()</f>
        <v>#N/A</v>
      </c>
      <c r="I50" s="170">
        <f>IF(ISNUMBER('実質公債費比率（分子）の構造'!M$53),'実質公債費比率（分子）の構造'!M$53,NA())</f>
        <v>359</v>
      </c>
      <c r="J50" s="170" t="e">
        <f>NA()</f>
        <v>#N/A</v>
      </c>
      <c r="K50" s="170" t="e">
        <f>NA()</f>
        <v>#N/A</v>
      </c>
      <c r="L50" s="170">
        <f>IF(ISNUMBER('実質公債費比率（分子）の構造'!N$53),'実質公債費比率（分子）の構造'!N$53,NA())</f>
        <v>378</v>
      </c>
      <c r="M50" s="170" t="e">
        <f>NA()</f>
        <v>#N/A</v>
      </c>
      <c r="N50" s="170" t="e">
        <f>NA()</f>
        <v>#N/A</v>
      </c>
      <c r="O50" s="170">
        <f>IF(ISNUMBER('実質公債費比率（分子）の構造'!O$53),'実質公債費比率（分子）の構造'!O$53,NA())</f>
        <v>397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4762</v>
      </c>
      <c r="E56" s="169"/>
      <c r="F56" s="169"/>
      <c r="G56" s="169">
        <f>'将来負担比率（分子）の構造'!J$52</f>
        <v>5033</v>
      </c>
      <c r="H56" s="169"/>
      <c r="I56" s="169"/>
      <c r="J56" s="169">
        <f>'将来負担比率（分子）の構造'!K$52</f>
        <v>4967</v>
      </c>
      <c r="K56" s="169"/>
      <c r="L56" s="169"/>
      <c r="M56" s="169">
        <f>'将来負担比率（分子）の構造'!L$52</f>
        <v>4842</v>
      </c>
      <c r="N56" s="169"/>
      <c r="O56" s="169"/>
      <c r="P56" s="169">
        <f>'将来負担比率（分子）の構造'!M$52</f>
        <v>4734</v>
      </c>
    </row>
    <row r="57" spans="1:16" x14ac:dyDescent="0.15">
      <c r="A57" s="169" t="s">
        <v>42</v>
      </c>
      <c r="B57" s="169"/>
      <c r="C57" s="169"/>
      <c r="D57" s="169">
        <f>'将来負担比率（分子）の構造'!I$51</f>
        <v>99</v>
      </c>
      <c r="E57" s="169"/>
      <c r="F57" s="169"/>
      <c r="G57" s="169">
        <f>'将来負担比率（分子）の構造'!J$51</f>
        <v>80</v>
      </c>
      <c r="H57" s="169"/>
      <c r="I57" s="169"/>
      <c r="J57" s="169">
        <f>'将来負担比率（分子）の構造'!K$51</f>
        <v>64</v>
      </c>
      <c r="K57" s="169"/>
      <c r="L57" s="169"/>
      <c r="M57" s="169">
        <f>'将来負担比率（分子）の構造'!L$51</f>
        <v>52</v>
      </c>
      <c r="N57" s="169"/>
      <c r="O57" s="169"/>
      <c r="P57" s="169">
        <f>'将来負担比率（分子）の構造'!M$51</f>
        <v>44</v>
      </c>
    </row>
    <row r="58" spans="1:16" x14ac:dyDescent="0.15">
      <c r="A58" s="169" t="s">
        <v>41</v>
      </c>
      <c r="B58" s="169"/>
      <c r="C58" s="169"/>
      <c r="D58" s="169">
        <f>'将来負担比率（分子）の構造'!I$50</f>
        <v>5751</v>
      </c>
      <c r="E58" s="169"/>
      <c r="F58" s="169"/>
      <c r="G58" s="169">
        <f>'将来負担比率（分子）の構造'!J$50</f>
        <v>5676</v>
      </c>
      <c r="H58" s="169"/>
      <c r="I58" s="169"/>
      <c r="J58" s="169">
        <f>'将来負担比率（分子）の構造'!K$50</f>
        <v>5931</v>
      </c>
      <c r="K58" s="169"/>
      <c r="L58" s="169"/>
      <c r="M58" s="169">
        <f>'将来負担比率（分子）の構造'!L$50</f>
        <v>7263</v>
      </c>
      <c r="N58" s="169"/>
      <c r="O58" s="169"/>
      <c r="P58" s="169">
        <f>'将来負担比率（分子）の構造'!M$50</f>
        <v>8908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7</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1204</v>
      </c>
      <c r="C62" s="169"/>
      <c r="D62" s="169"/>
      <c r="E62" s="169">
        <f>'将来負担比率（分子）の構造'!J$45</f>
        <v>1223</v>
      </c>
      <c r="F62" s="169"/>
      <c r="G62" s="169"/>
      <c r="H62" s="169">
        <f>'将来負担比率（分子）の構造'!K$45</f>
        <v>1233</v>
      </c>
      <c r="I62" s="169"/>
      <c r="J62" s="169"/>
      <c r="K62" s="169">
        <f>'将来負担比率（分子）の構造'!L$45</f>
        <v>1283</v>
      </c>
      <c r="L62" s="169"/>
      <c r="M62" s="169"/>
      <c r="N62" s="169">
        <f>'将来負担比率（分子）の構造'!M$45</f>
        <v>1324</v>
      </c>
      <c r="O62" s="169"/>
      <c r="P62" s="169"/>
    </row>
    <row r="63" spans="1:16" x14ac:dyDescent="0.15">
      <c r="A63" s="169" t="s">
        <v>34</v>
      </c>
      <c r="B63" s="169">
        <f>'将来負担比率（分子）の構造'!I$44</f>
        <v>303</v>
      </c>
      <c r="C63" s="169"/>
      <c r="D63" s="169"/>
      <c r="E63" s="169">
        <f>'将来負担比率（分子）の構造'!J$44</f>
        <v>263</v>
      </c>
      <c r="F63" s="169"/>
      <c r="G63" s="169"/>
      <c r="H63" s="169">
        <f>'将来負担比率（分子）の構造'!K$44</f>
        <v>221</v>
      </c>
      <c r="I63" s="169"/>
      <c r="J63" s="169"/>
      <c r="K63" s="169">
        <f>'将来負担比率（分子）の構造'!L$44</f>
        <v>180</v>
      </c>
      <c r="L63" s="169"/>
      <c r="M63" s="169"/>
      <c r="N63" s="169">
        <f>'将来負担比率（分子）の構造'!M$44</f>
        <v>268</v>
      </c>
      <c r="O63" s="169"/>
      <c r="P63" s="169"/>
    </row>
    <row r="64" spans="1:16" x14ac:dyDescent="0.15">
      <c r="A64" s="169" t="s">
        <v>33</v>
      </c>
      <c r="B64" s="169">
        <f>'将来負担比率（分子）の構造'!I$43</f>
        <v>638</v>
      </c>
      <c r="C64" s="169"/>
      <c r="D64" s="169"/>
      <c r="E64" s="169">
        <f>'将来負担比率（分子）の構造'!J$43</f>
        <v>628</v>
      </c>
      <c r="F64" s="169"/>
      <c r="G64" s="169"/>
      <c r="H64" s="169">
        <f>'将来負担比率（分子）の構造'!K$43</f>
        <v>581</v>
      </c>
      <c r="I64" s="169"/>
      <c r="J64" s="169"/>
      <c r="K64" s="169">
        <f>'将来負担比率（分子）の構造'!L$43</f>
        <v>518</v>
      </c>
      <c r="L64" s="169"/>
      <c r="M64" s="169"/>
      <c r="N64" s="169">
        <f>'将来負担比率（分子）の構造'!M$43</f>
        <v>434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5620</v>
      </c>
      <c r="C66" s="169"/>
      <c r="D66" s="169"/>
      <c r="E66" s="169">
        <f>'将来負担比率（分子）の構造'!J$41</f>
        <v>6041</v>
      </c>
      <c r="F66" s="169"/>
      <c r="G66" s="169"/>
      <c r="H66" s="169">
        <f>'将来負担比率（分子）の構造'!K$41</f>
        <v>5998</v>
      </c>
      <c r="I66" s="169"/>
      <c r="J66" s="169"/>
      <c r="K66" s="169">
        <f>'将来負担比率（分子）の構造'!L$41</f>
        <v>5788</v>
      </c>
      <c r="L66" s="169"/>
      <c r="M66" s="169"/>
      <c r="N66" s="169">
        <f>'将来負担比率（分子）の構造'!M$41</f>
        <v>5573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1100</v>
      </c>
      <c r="C72" s="173">
        <f>基金残高に係る経年分析!G55</f>
        <v>1100</v>
      </c>
      <c r="D72" s="173">
        <f>基金残高に係る経年分析!H55</f>
        <v>1300</v>
      </c>
    </row>
    <row r="73" spans="1:16" x14ac:dyDescent="0.15">
      <c r="A73" s="172" t="s">
        <v>74</v>
      </c>
      <c r="B73" s="173">
        <f>基金残高に係る経年分析!F56</f>
        <v>548</v>
      </c>
      <c r="C73" s="173">
        <f>基金残高に係る経年分析!G56</f>
        <v>548</v>
      </c>
      <c r="D73" s="173">
        <f>基金残高に係る経年分析!H56</f>
        <v>567</v>
      </c>
    </row>
    <row r="74" spans="1:16" x14ac:dyDescent="0.15">
      <c r="A74" s="172" t="s">
        <v>75</v>
      </c>
      <c r="B74" s="173">
        <f>基金残高に係る経年分析!F57</f>
        <v>3699</v>
      </c>
      <c r="C74" s="173">
        <f>基金残高に係る経年分析!G57</f>
        <v>5034</v>
      </c>
      <c r="D74" s="173">
        <f>基金残高に係る経年分析!H57</f>
        <v>6807</v>
      </c>
    </row>
  </sheetData>
  <sheetProtection algorithmName="SHA-512" hashValue="LQ8o8t2nNSu32ZYuyHp+r3oQLaxSS/BWTpF0GUK+D77ajZnxcNX2GV9C9AGRZr/2uXQ2rbTp5beNtl4SG/7vmA==" saltValue="GBSXJxDlvzDJcFB4rBQi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1894292</v>
      </c>
      <c r="S5" s="664"/>
      <c r="T5" s="664"/>
      <c r="U5" s="664"/>
      <c r="V5" s="664"/>
      <c r="W5" s="664"/>
      <c r="X5" s="664"/>
      <c r="Y5" s="689"/>
      <c r="Z5" s="702">
        <v>11</v>
      </c>
      <c r="AA5" s="702"/>
      <c r="AB5" s="702"/>
      <c r="AC5" s="702"/>
      <c r="AD5" s="703">
        <v>1894292</v>
      </c>
      <c r="AE5" s="703"/>
      <c r="AF5" s="703"/>
      <c r="AG5" s="703"/>
      <c r="AH5" s="703"/>
      <c r="AI5" s="703"/>
      <c r="AJ5" s="703"/>
      <c r="AK5" s="703"/>
      <c r="AL5" s="690">
        <v>39</v>
      </c>
      <c r="AM5" s="672"/>
      <c r="AN5" s="672"/>
      <c r="AO5" s="691"/>
      <c r="AP5" s="666" t="s">
        <v>217</v>
      </c>
      <c r="AQ5" s="667"/>
      <c r="AR5" s="667"/>
      <c r="AS5" s="667"/>
      <c r="AT5" s="667"/>
      <c r="AU5" s="667"/>
      <c r="AV5" s="667"/>
      <c r="AW5" s="667"/>
      <c r="AX5" s="667"/>
      <c r="AY5" s="667"/>
      <c r="AZ5" s="667"/>
      <c r="BA5" s="667"/>
      <c r="BB5" s="667"/>
      <c r="BC5" s="667"/>
      <c r="BD5" s="667"/>
      <c r="BE5" s="667"/>
      <c r="BF5" s="668"/>
      <c r="BG5" s="608">
        <v>1894292</v>
      </c>
      <c r="BH5" s="609"/>
      <c r="BI5" s="609"/>
      <c r="BJ5" s="609"/>
      <c r="BK5" s="609"/>
      <c r="BL5" s="609"/>
      <c r="BM5" s="609"/>
      <c r="BN5" s="610"/>
      <c r="BO5" s="646">
        <v>100</v>
      </c>
      <c r="BP5" s="646"/>
      <c r="BQ5" s="646"/>
      <c r="BR5" s="646"/>
      <c r="BS5" s="647">
        <v>22741</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120525</v>
      </c>
      <c r="S6" s="609"/>
      <c r="T6" s="609"/>
      <c r="U6" s="609"/>
      <c r="V6" s="609"/>
      <c r="W6" s="609"/>
      <c r="X6" s="609"/>
      <c r="Y6" s="610"/>
      <c r="Z6" s="646">
        <v>0.7</v>
      </c>
      <c r="AA6" s="646"/>
      <c r="AB6" s="646"/>
      <c r="AC6" s="646"/>
      <c r="AD6" s="647">
        <v>120525</v>
      </c>
      <c r="AE6" s="647"/>
      <c r="AF6" s="647"/>
      <c r="AG6" s="647"/>
      <c r="AH6" s="647"/>
      <c r="AI6" s="647"/>
      <c r="AJ6" s="647"/>
      <c r="AK6" s="647"/>
      <c r="AL6" s="611">
        <v>2.5</v>
      </c>
      <c r="AM6" s="612"/>
      <c r="AN6" s="612"/>
      <c r="AO6" s="648"/>
      <c r="AP6" s="605" t="s">
        <v>222</v>
      </c>
      <c r="AQ6" s="606"/>
      <c r="AR6" s="606"/>
      <c r="AS6" s="606"/>
      <c r="AT6" s="606"/>
      <c r="AU6" s="606"/>
      <c r="AV6" s="606"/>
      <c r="AW6" s="606"/>
      <c r="AX6" s="606"/>
      <c r="AY6" s="606"/>
      <c r="AZ6" s="606"/>
      <c r="BA6" s="606"/>
      <c r="BB6" s="606"/>
      <c r="BC6" s="606"/>
      <c r="BD6" s="606"/>
      <c r="BE6" s="606"/>
      <c r="BF6" s="607"/>
      <c r="BG6" s="608">
        <v>1894292</v>
      </c>
      <c r="BH6" s="609"/>
      <c r="BI6" s="609"/>
      <c r="BJ6" s="609"/>
      <c r="BK6" s="609"/>
      <c r="BL6" s="609"/>
      <c r="BM6" s="609"/>
      <c r="BN6" s="610"/>
      <c r="BO6" s="646">
        <v>100</v>
      </c>
      <c r="BP6" s="646"/>
      <c r="BQ6" s="646"/>
      <c r="BR6" s="646"/>
      <c r="BS6" s="647">
        <v>22741</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86575</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86575</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259</v>
      </c>
      <c r="S7" s="609"/>
      <c r="T7" s="609"/>
      <c r="U7" s="609"/>
      <c r="V7" s="609"/>
      <c r="W7" s="609"/>
      <c r="X7" s="609"/>
      <c r="Y7" s="610"/>
      <c r="Z7" s="646">
        <v>0</v>
      </c>
      <c r="AA7" s="646"/>
      <c r="AB7" s="646"/>
      <c r="AC7" s="646"/>
      <c r="AD7" s="647">
        <v>259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683098</v>
      </c>
      <c r="BH7" s="609"/>
      <c r="BI7" s="609"/>
      <c r="BJ7" s="609"/>
      <c r="BK7" s="609"/>
      <c r="BL7" s="609"/>
      <c r="BM7" s="609"/>
      <c r="BN7" s="610"/>
      <c r="BO7" s="646">
        <v>36.1</v>
      </c>
      <c r="BP7" s="646"/>
      <c r="BQ7" s="646"/>
      <c r="BR7" s="646"/>
      <c r="BS7" s="647">
        <v>22741</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8111960</v>
      </c>
      <c r="CS7" s="609"/>
      <c r="CT7" s="609"/>
      <c r="CU7" s="609"/>
      <c r="CV7" s="609"/>
      <c r="CW7" s="609"/>
      <c r="CX7" s="609"/>
      <c r="CY7" s="610"/>
      <c r="CZ7" s="646">
        <v>48.3</v>
      </c>
      <c r="DA7" s="646"/>
      <c r="DB7" s="646"/>
      <c r="DC7" s="646"/>
      <c r="DD7" s="614">
        <v>288418</v>
      </c>
      <c r="DE7" s="609"/>
      <c r="DF7" s="609"/>
      <c r="DG7" s="609"/>
      <c r="DH7" s="609"/>
      <c r="DI7" s="609"/>
      <c r="DJ7" s="609"/>
      <c r="DK7" s="609"/>
      <c r="DL7" s="609"/>
      <c r="DM7" s="609"/>
      <c r="DN7" s="609"/>
      <c r="DO7" s="609"/>
      <c r="DP7" s="610"/>
      <c r="DQ7" s="614">
        <v>5097440</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5621</v>
      </c>
      <c r="S8" s="609"/>
      <c r="T8" s="609"/>
      <c r="U8" s="609"/>
      <c r="V8" s="609"/>
      <c r="W8" s="609"/>
      <c r="X8" s="609"/>
      <c r="Y8" s="610"/>
      <c r="Z8" s="646">
        <v>0</v>
      </c>
      <c r="AA8" s="646"/>
      <c r="AB8" s="646"/>
      <c r="AC8" s="646"/>
      <c r="AD8" s="647">
        <v>5621</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25065</v>
      </c>
      <c r="BH8" s="609"/>
      <c r="BI8" s="609"/>
      <c r="BJ8" s="609"/>
      <c r="BK8" s="609"/>
      <c r="BL8" s="609"/>
      <c r="BM8" s="609"/>
      <c r="BN8" s="610"/>
      <c r="BO8" s="646">
        <v>1.3</v>
      </c>
      <c r="BP8" s="646"/>
      <c r="BQ8" s="646"/>
      <c r="BR8" s="646"/>
      <c r="BS8" s="647" t="s">
        <v>121</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3211195</v>
      </c>
      <c r="CS8" s="609"/>
      <c r="CT8" s="609"/>
      <c r="CU8" s="609"/>
      <c r="CV8" s="609"/>
      <c r="CW8" s="609"/>
      <c r="CX8" s="609"/>
      <c r="CY8" s="610"/>
      <c r="CZ8" s="646">
        <v>19.100000000000001</v>
      </c>
      <c r="DA8" s="646"/>
      <c r="DB8" s="646"/>
      <c r="DC8" s="646"/>
      <c r="DD8" s="614" t="s">
        <v>121</v>
      </c>
      <c r="DE8" s="609"/>
      <c r="DF8" s="609"/>
      <c r="DG8" s="609"/>
      <c r="DH8" s="609"/>
      <c r="DI8" s="609"/>
      <c r="DJ8" s="609"/>
      <c r="DK8" s="609"/>
      <c r="DL8" s="609"/>
      <c r="DM8" s="609"/>
      <c r="DN8" s="609"/>
      <c r="DO8" s="609"/>
      <c r="DP8" s="610"/>
      <c r="DQ8" s="614">
        <v>1542942</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6157</v>
      </c>
      <c r="S9" s="609"/>
      <c r="T9" s="609"/>
      <c r="U9" s="609"/>
      <c r="V9" s="609"/>
      <c r="W9" s="609"/>
      <c r="X9" s="609"/>
      <c r="Y9" s="610"/>
      <c r="Z9" s="646">
        <v>0</v>
      </c>
      <c r="AA9" s="646"/>
      <c r="AB9" s="646"/>
      <c r="AC9" s="646"/>
      <c r="AD9" s="647">
        <v>6157</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544621</v>
      </c>
      <c r="BH9" s="609"/>
      <c r="BI9" s="609"/>
      <c r="BJ9" s="609"/>
      <c r="BK9" s="609"/>
      <c r="BL9" s="609"/>
      <c r="BM9" s="609"/>
      <c r="BN9" s="610"/>
      <c r="BO9" s="646">
        <v>28.8</v>
      </c>
      <c r="BP9" s="646"/>
      <c r="BQ9" s="646"/>
      <c r="BR9" s="646"/>
      <c r="BS9" s="647" t="s">
        <v>121</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508141</v>
      </c>
      <c r="CS9" s="609"/>
      <c r="CT9" s="609"/>
      <c r="CU9" s="609"/>
      <c r="CV9" s="609"/>
      <c r="CW9" s="609"/>
      <c r="CX9" s="609"/>
      <c r="CY9" s="610"/>
      <c r="CZ9" s="646">
        <v>3</v>
      </c>
      <c r="DA9" s="646"/>
      <c r="DB9" s="646"/>
      <c r="DC9" s="646"/>
      <c r="DD9" s="614">
        <v>2208</v>
      </c>
      <c r="DE9" s="609"/>
      <c r="DF9" s="609"/>
      <c r="DG9" s="609"/>
      <c r="DH9" s="609"/>
      <c r="DI9" s="609"/>
      <c r="DJ9" s="609"/>
      <c r="DK9" s="609"/>
      <c r="DL9" s="609"/>
      <c r="DM9" s="609"/>
      <c r="DN9" s="609"/>
      <c r="DO9" s="609"/>
      <c r="DP9" s="610"/>
      <c r="DQ9" s="614">
        <v>382069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34437</v>
      </c>
      <c r="BH10" s="609"/>
      <c r="BI10" s="609"/>
      <c r="BJ10" s="609"/>
      <c r="BK10" s="609"/>
      <c r="BL10" s="609"/>
      <c r="BM10" s="609"/>
      <c r="BN10" s="610"/>
      <c r="BO10" s="646">
        <v>1.8</v>
      </c>
      <c r="BP10" s="646"/>
      <c r="BQ10" s="646"/>
      <c r="BR10" s="646"/>
      <c r="BS10" s="647" t="s">
        <v>121</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384142</v>
      </c>
      <c r="S11" s="609"/>
      <c r="T11" s="609"/>
      <c r="U11" s="609"/>
      <c r="V11" s="609"/>
      <c r="W11" s="609"/>
      <c r="X11" s="609"/>
      <c r="Y11" s="610"/>
      <c r="Z11" s="611">
        <v>2.2000000000000002</v>
      </c>
      <c r="AA11" s="612"/>
      <c r="AB11" s="612"/>
      <c r="AC11" s="613"/>
      <c r="AD11" s="614">
        <v>384142</v>
      </c>
      <c r="AE11" s="609"/>
      <c r="AF11" s="609"/>
      <c r="AG11" s="609"/>
      <c r="AH11" s="609"/>
      <c r="AI11" s="609"/>
      <c r="AJ11" s="609"/>
      <c r="AK11" s="610"/>
      <c r="AL11" s="611">
        <v>7.9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78975</v>
      </c>
      <c r="BH11" s="609"/>
      <c r="BI11" s="609"/>
      <c r="BJ11" s="609"/>
      <c r="BK11" s="609"/>
      <c r="BL11" s="609"/>
      <c r="BM11" s="609"/>
      <c r="BN11" s="610"/>
      <c r="BO11" s="646">
        <v>4.2</v>
      </c>
      <c r="BP11" s="646"/>
      <c r="BQ11" s="646"/>
      <c r="BR11" s="646"/>
      <c r="BS11" s="647">
        <v>22741</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1319005</v>
      </c>
      <c r="CS11" s="609"/>
      <c r="CT11" s="609"/>
      <c r="CU11" s="609"/>
      <c r="CV11" s="609"/>
      <c r="CW11" s="609"/>
      <c r="CX11" s="609"/>
      <c r="CY11" s="610"/>
      <c r="CZ11" s="646">
        <v>7.9</v>
      </c>
      <c r="DA11" s="646"/>
      <c r="DB11" s="646"/>
      <c r="DC11" s="646"/>
      <c r="DD11" s="614">
        <v>858012</v>
      </c>
      <c r="DE11" s="609"/>
      <c r="DF11" s="609"/>
      <c r="DG11" s="609"/>
      <c r="DH11" s="609"/>
      <c r="DI11" s="609"/>
      <c r="DJ11" s="609"/>
      <c r="DK11" s="609"/>
      <c r="DL11" s="609"/>
      <c r="DM11" s="609"/>
      <c r="DN11" s="609"/>
      <c r="DO11" s="609"/>
      <c r="DP11" s="610"/>
      <c r="DQ11" s="614">
        <v>347113</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1020724</v>
      </c>
      <c r="BH12" s="609"/>
      <c r="BI12" s="609"/>
      <c r="BJ12" s="609"/>
      <c r="BK12" s="609"/>
      <c r="BL12" s="609"/>
      <c r="BM12" s="609"/>
      <c r="BN12" s="610"/>
      <c r="BO12" s="646">
        <v>53.9</v>
      </c>
      <c r="BP12" s="646"/>
      <c r="BQ12" s="646"/>
      <c r="BR12" s="646"/>
      <c r="BS12" s="647" t="s">
        <v>121</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627151</v>
      </c>
      <c r="CS12" s="609"/>
      <c r="CT12" s="609"/>
      <c r="CU12" s="609"/>
      <c r="CV12" s="609"/>
      <c r="CW12" s="609"/>
      <c r="CX12" s="609"/>
      <c r="CY12" s="610"/>
      <c r="CZ12" s="646">
        <v>3.7</v>
      </c>
      <c r="DA12" s="646"/>
      <c r="DB12" s="646"/>
      <c r="DC12" s="646"/>
      <c r="DD12" s="614">
        <v>3391</v>
      </c>
      <c r="DE12" s="609"/>
      <c r="DF12" s="609"/>
      <c r="DG12" s="609"/>
      <c r="DH12" s="609"/>
      <c r="DI12" s="609"/>
      <c r="DJ12" s="609"/>
      <c r="DK12" s="609"/>
      <c r="DL12" s="609"/>
      <c r="DM12" s="609"/>
      <c r="DN12" s="609"/>
      <c r="DO12" s="609"/>
      <c r="DP12" s="610"/>
      <c r="DQ12" s="614">
        <v>97770</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1017305</v>
      </c>
      <c r="BH13" s="609"/>
      <c r="BI13" s="609"/>
      <c r="BJ13" s="609"/>
      <c r="BK13" s="609"/>
      <c r="BL13" s="609"/>
      <c r="BM13" s="609"/>
      <c r="BN13" s="610"/>
      <c r="BO13" s="646">
        <v>53.7</v>
      </c>
      <c r="BP13" s="646"/>
      <c r="BQ13" s="646"/>
      <c r="BR13" s="646"/>
      <c r="BS13" s="647" t="s">
        <v>121</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613496</v>
      </c>
      <c r="CS13" s="609"/>
      <c r="CT13" s="609"/>
      <c r="CU13" s="609"/>
      <c r="CV13" s="609"/>
      <c r="CW13" s="609"/>
      <c r="CX13" s="609"/>
      <c r="CY13" s="610"/>
      <c r="CZ13" s="646">
        <v>3.7</v>
      </c>
      <c r="DA13" s="646"/>
      <c r="DB13" s="646"/>
      <c r="DC13" s="646"/>
      <c r="DD13" s="614">
        <v>317731</v>
      </c>
      <c r="DE13" s="609"/>
      <c r="DF13" s="609"/>
      <c r="DG13" s="609"/>
      <c r="DH13" s="609"/>
      <c r="DI13" s="609"/>
      <c r="DJ13" s="609"/>
      <c r="DK13" s="609"/>
      <c r="DL13" s="609"/>
      <c r="DM13" s="609"/>
      <c r="DN13" s="609"/>
      <c r="DO13" s="609"/>
      <c r="DP13" s="610"/>
      <c r="DQ13" s="614">
        <v>306460</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544</v>
      </c>
      <c r="S14" s="609"/>
      <c r="T14" s="609"/>
      <c r="U14" s="609"/>
      <c r="V14" s="609"/>
      <c r="W14" s="609"/>
      <c r="X14" s="609"/>
      <c r="Y14" s="610"/>
      <c r="Z14" s="646">
        <v>0</v>
      </c>
      <c r="AA14" s="646"/>
      <c r="AB14" s="646"/>
      <c r="AC14" s="646"/>
      <c r="AD14" s="647">
        <v>544</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78618</v>
      </c>
      <c r="BH14" s="609"/>
      <c r="BI14" s="609"/>
      <c r="BJ14" s="609"/>
      <c r="BK14" s="609"/>
      <c r="BL14" s="609"/>
      <c r="BM14" s="609"/>
      <c r="BN14" s="610"/>
      <c r="BO14" s="646">
        <v>4.2</v>
      </c>
      <c r="BP14" s="646"/>
      <c r="BQ14" s="646"/>
      <c r="BR14" s="646"/>
      <c r="BS14" s="647" t="s">
        <v>121</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275355</v>
      </c>
      <c r="CS14" s="609"/>
      <c r="CT14" s="609"/>
      <c r="CU14" s="609"/>
      <c r="CV14" s="609"/>
      <c r="CW14" s="609"/>
      <c r="CX14" s="609"/>
      <c r="CY14" s="610"/>
      <c r="CZ14" s="646">
        <v>1.6</v>
      </c>
      <c r="DA14" s="646"/>
      <c r="DB14" s="646"/>
      <c r="DC14" s="646"/>
      <c r="DD14" s="614">
        <v>869</v>
      </c>
      <c r="DE14" s="609"/>
      <c r="DF14" s="609"/>
      <c r="DG14" s="609"/>
      <c r="DH14" s="609"/>
      <c r="DI14" s="609"/>
      <c r="DJ14" s="609"/>
      <c r="DK14" s="609"/>
      <c r="DL14" s="609"/>
      <c r="DM14" s="609"/>
      <c r="DN14" s="609"/>
      <c r="DO14" s="609"/>
      <c r="DP14" s="610"/>
      <c r="DQ14" s="614">
        <v>270589</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111852</v>
      </c>
      <c r="BH15" s="609"/>
      <c r="BI15" s="609"/>
      <c r="BJ15" s="609"/>
      <c r="BK15" s="609"/>
      <c r="BL15" s="609"/>
      <c r="BM15" s="609"/>
      <c r="BN15" s="610"/>
      <c r="BO15" s="646">
        <v>5.9</v>
      </c>
      <c r="BP15" s="646"/>
      <c r="BQ15" s="646"/>
      <c r="BR15" s="646"/>
      <c r="BS15" s="647" t="s">
        <v>121</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1353910</v>
      </c>
      <c r="CS15" s="609"/>
      <c r="CT15" s="609"/>
      <c r="CU15" s="609"/>
      <c r="CV15" s="609"/>
      <c r="CW15" s="609"/>
      <c r="CX15" s="609"/>
      <c r="CY15" s="610"/>
      <c r="CZ15" s="646">
        <v>8.1</v>
      </c>
      <c r="DA15" s="646"/>
      <c r="DB15" s="646"/>
      <c r="DC15" s="646"/>
      <c r="DD15" s="614">
        <v>695647</v>
      </c>
      <c r="DE15" s="609"/>
      <c r="DF15" s="609"/>
      <c r="DG15" s="609"/>
      <c r="DH15" s="609"/>
      <c r="DI15" s="609"/>
      <c r="DJ15" s="609"/>
      <c r="DK15" s="609"/>
      <c r="DL15" s="609"/>
      <c r="DM15" s="609"/>
      <c r="DN15" s="609"/>
      <c r="DO15" s="609"/>
      <c r="DP15" s="610"/>
      <c r="DQ15" s="614">
        <v>688098</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7745</v>
      </c>
      <c r="S16" s="609"/>
      <c r="T16" s="609"/>
      <c r="U16" s="609"/>
      <c r="V16" s="609"/>
      <c r="W16" s="609"/>
      <c r="X16" s="609"/>
      <c r="Y16" s="610"/>
      <c r="Z16" s="646">
        <v>0</v>
      </c>
      <c r="AA16" s="646"/>
      <c r="AB16" s="646"/>
      <c r="AC16" s="646"/>
      <c r="AD16" s="647">
        <v>7745</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24</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24</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24783</v>
      </c>
      <c r="S17" s="609"/>
      <c r="T17" s="609"/>
      <c r="U17" s="609"/>
      <c r="V17" s="609"/>
      <c r="W17" s="609"/>
      <c r="X17" s="609"/>
      <c r="Y17" s="610"/>
      <c r="Z17" s="646">
        <v>0.1</v>
      </c>
      <c r="AA17" s="646"/>
      <c r="AB17" s="646"/>
      <c r="AC17" s="646"/>
      <c r="AD17" s="647">
        <v>24783</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691290</v>
      </c>
      <c r="CS17" s="609"/>
      <c r="CT17" s="609"/>
      <c r="CU17" s="609"/>
      <c r="CV17" s="609"/>
      <c r="CW17" s="609"/>
      <c r="CX17" s="609"/>
      <c r="CY17" s="610"/>
      <c r="CZ17" s="646">
        <v>4.0999999999999996</v>
      </c>
      <c r="DA17" s="646"/>
      <c r="DB17" s="646"/>
      <c r="DC17" s="646"/>
      <c r="DD17" s="614" t="s">
        <v>121</v>
      </c>
      <c r="DE17" s="609"/>
      <c r="DF17" s="609"/>
      <c r="DG17" s="609"/>
      <c r="DH17" s="609"/>
      <c r="DI17" s="609"/>
      <c r="DJ17" s="609"/>
      <c r="DK17" s="609"/>
      <c r="DL17" s="609"/>
      <c r="DM17" s="609"/>
      <c r="DN17" s="609"/>
      <c r="DO17" s="609"/>
      <c r="DP17" s="610"/>
      <c r="DQ17" s="614">
        <v>682025</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12540</v>
      </c>
      <c r="S18" s="609"/>
      <c r="T18" s="609"/>
      <c r="U18" s="609"/>
      <c r="V18" s="609"/>
      <c r="W18" s="609"/>
      <c r="X18" s="609"/>
      <c r="Y18" s="610"/>
      <c r="Z18" s="646">
        <v>0.1</v>
      </c>
      <c r="AA18" s="646"/>
      <c r="AB18" s="646"/>
      <c r="AC18" s="646"/>
      <c r="AD18" s="647">
        <v>12540</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11987</v>
      </c>
      <c r="S19" s="609"/>
      <c r="T19" s="609"/>
      <c r="U19" s="609"/>
      <c r="V19" s="609"/>
      <c r="W19" s="609"/>
      <c r="X19" s="609"/>
      <c r="Y19" s="610"/>
      <c r="Z19" s="646">
        <v>0.1</v>
      </c>
      <c r="AA19" s="646"/>
      <c r="AB19" s="646"/>
      <c r="AC19" s="646"/>
      <c r="AD19" s="647">
        <v>11987</v>
      </c>
      <c r="AE19" s="647"/>
      <c r="AF19" s="647"/>
      <c r="AG19" s="647"/>
      <c r="AH19" s="647"/>
      <c r="AI19" s="647"/>
      <c r="AJ19" s="647"/>
      <c r="AK19" s="647"/>
      <c r="AL19" s="611">
        <v>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553</v>
      </c>
      <c r="S20" s="609"/>
      <c r="T20" s="609"/>
      <c r="U20" s="609"/>
      <c r="V20" s="609"/>
      <c r="W20" s="609"/>
      <c r="X20" s="609"/>
      <c r="Y20" s="610"/>
      <c r="Z20" s="646">
        <v>0</v>
      </c>
      <c r="AA20" s="646"/>
      <c r="AB20" s="646"/>
      <c r="AC20" s="646"/>
      <c r="AD20" s="647">
        <v>553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16798102</v>
      </c>
      <c r="CS20" s="609"/>
      <c r="CT20" s="609"/>
      <c r="CU20" s="609"/>
      <c r="CV20" s="609"/>
      <c r="CW20" s="609"/>
      <c r="CX20" s="609"/>
      <c r="CY20" s="610"/>
      <c r="CZ20" s="646">
        <v>100</v>
      </c>
      <c r="DA20" s="646"/>
      <c r="DB20" s="646"/>
      <c r="DC20" s="646"/>
      <c r="DD20" s="614">
        <v>2166276</v>
      </c>
      <c r="DE20" s="609"/>
      <c r="DF20" s="609"/>
      <c r="DG20" s="609"/>
      <c r="DH20" s="609"/>
      <c r="DI20" s="609"/>
      <c r="DJ20" s="609"/>
      <c r="DK20" s="609"/>
      <c r="DL20" s="609"/>
      <c r="DM20" s="609"/>
      <c r="DN20" s="609"/>
      <c r="DO20" s="609"/>
      <c r="DP20" s="610"/>
      <c r="DQ20" s="614">
        <v>9501105</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2591837</v>
      </c>
      <c r="S21" s="609"/>
      <c r="T21" s="609"/>
      <c r="U21" s="609"/>
      <c r="V21" s="609"/>
      <c r="W21" s="609"/>
      <c r="X21" s="609"/>
      <c r="Y21" s="610"/>
      <c r="Z21" s="646">
        <v>15.1</v>
      </c>
      <c r="AA21" s="646"/>
      <c r="AB21" s="646"/>
      <c r="AC21" s="646"/>
      <c r="AD21" s="647">
        <v>2389116</v>
      </c>
      <c r="AE21" s="647"/>
      <c r="AF21" s="647"/>
      <c r="AG21" s="647"/>
      <c r="AH21" s="647"/>
      <c r="AI21" s="647"/>
      <c r="AJ21" s="647"/>
      <c r="AK21" s="647"/>
      <c r="AL21" s="611">
        <v>49.2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2389116</v>
      </c>
      <c r="S22" s="609"/>
      <c r="T22" s="609"/>
      <c r="U22" s="609"/>
      <c r="V22" s="609"/>
      <c r="W22" s="609"/>
      <c r="X22" s="609"/>
      <c r="Y22" s="610"/>
      <c r="Z22" s="646">
        <v>13.9</v>
      </c>
      <c r="AA22" s="646"/>
      <c r="AB22" s="646"/>
      <c r="AC22" s="646"/>
      <c r="AD22" s="647">
        <v>2389116</v>
      </c>
      <c r="AE22" s="647"/>
      <c r="AF22" s="647"/>
      <c r="AG22" s="647"/>
      <c r="AH22" s="647"/>
      <c r="AI22" s="647"/>
      <c r="AJ22" s="647"/>
      <c r="AK22" s="647"/>
      <c r="AL22" s="611">
        <v>49.2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202721</v>
      </c>
      <c r="S23" s="609"/>
      <c r="T23" s="609"/>
      <c r="U23" s="609"/>
      <c r="V23" s="609"/>
      <c r="W23" s="609"/>
      <c r="X23" s="609"/>
      <c r="Y23" s="610"/>
      <c r="Z23" s="646">
        <v>1.2</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4055510</v>
      </c>
      <c r="CS24" s="664"/>
      <c r="CT24" s="664"/>
      <c r="CU24" s="664"/>
      <c r="CV24" s="664"/>
      <c r="CW24" s="664"/>
      <c r="CX24" s="664"/>
      <c r="CY24" s="689"/>
      <c r="CZ24" s="690">
        <v>24.1</v>
      </c>
      <c r="DA24" s="672"/>
      <c r="DB24" s="672"/>
      <c r="DC24" s="692"/>
      <c r="DD24" s="688">
        <v>2627014</v>
      </c>
      <c r="DE24" s="664"/>
      <c r="DF24" s="664"/>
      <c r="DG24" s="664"/>
      <c r="DH24" s="664"/>
      <c r="DI24" s="664"/>
      <c r="DJ24" s="664"/>
      <c r="DK24" s="689"/>
      <c r="DL24" s="688">
        <v>2333470</v>
      </c>
      <c r="DM24" s="664"/>
      <c r="DN24" s="664"/>
      <c r="DO24" s="664"/>
      <c r="DP24" s="664"/>
      <c r="DQ24" s="664"/>
      <c r="DR24" s="664"/>
      <c r="DS24" s="664"/>
      <c r="DT24" s="664"/>
      <c r="DU24" s="664"/>
      <c r="DV24" s="689"/>
      <c r="DW24" s="690">
        <v>48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5048445</v>
      </c>
      <c r="S25" s="609"/>
      <c r="T25" s="609"/>
      <c r="U25" s="609"/>
      <c r="V25" s="609"/>
      <c r="W25" s="609"/>
      <c r="X25" s="609"/>
      <c r="Y25" s="610"/>
      <c r="Z25" s="646">
        <v>29.3</v>
      </c>
      <c r="AA25" s="646"/>
      <c r="AB25" s="646"/>
      <c r="AC25" s="646"/>
      <c r="AD25" s="647">
        <v>4845724</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1417245</v>
      </c>
      <c r="CS25" s="621"/>
      <c r="CT25" s="621"/>
      <c r="CU25" s="621"/>
      <c r="CV25" s="621"/>
      <c r="CW25" s="621"/>
      <c r="CX25" s="621"/>
      <c r="CY25" s="622"/>
      <c r="CZ25" s="611">
        <v>8.4</v>
      </c>
      <c r="DA25" s="623"/>
      <c r="DB25" s="623"/>
      <c r="DC25" s="624"/>
      <c r="DD25" s="614">
        <v>1264667</v>
      </c>
      <c r="DE25" s="621"/>
      <c r="DF25" s="621"/>
      <c r="DG25" s="621"/>
      <c r="DH25" s="621"/>
      <c r="DI25" s="621"/>
      <c r="DJ25" s="621"/>
      <c r="DK25" s="622"/>
      <c r="DL25" s="614">
        <v>1247813</v>
      </c>
      <c r="DM25" s="621"/>
      <c r="DN25" s="621"/>
      <c r="DO25" s="621"/>
      <c r="DP25" s="621"/>
      <c r="DQ25" s="621"/>
      <c r="DR25" s="621"/>
      <c r="DS25" s="621"/>
      <c r="DT25" s="621"/>
      <c r="DU25" s="621"/>
      <c r="DV25" s="622"/>
      <c r="DW25" s="611">
        <v>25.7</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1738</v>
      </c>
      <c r="S26" s="609"/>
      <c r="T26" s="609"/>
      <c r="U26" s="609"/>
      <c r="V26" s="609"/>
      <c r="W26" s="609"/>
      <c r="X26" s="609"/>
      <c r="Y26" s="610"/>
      <c r="Z26" s="646">
        <v>0</v>
      </c>
      <c r="AA26" s="646"/>
      <c r="AB26" s="646"/>
      <c r="AC26" s="646"/>
      <c r="AD26" s="647">
        <v>1738</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783198</v>
      </c>
      <c r="CS26" s="609"/>
      <c r="CT26" s="609"/>
      <c r="CU26" s="609"/>
      <c r="CV26" s="609"/>
      <c r="CW26" s="609"/>
      <c r="CX26" s="609"/>
      <c r="CY26" s="610"/>
      <c r="CZ26" s="611">
        <v>4.7</v>
      </c>
      <c r="DA26" s="623"/>
      <c r="DB26" s="623"/>
      <c r="DC26" s="624"/>
      <c r="DD26" s="614">
        <v>719716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58420</v>
      </c>
      <c r="S27" s="609"/>
      <c r="T27" s="609"/>
      <c r="U27" s="609"/>
      <c r="V27" s="609"/>
      <c r="W27" s="609"/>
      <c r="X27" s="609"/>
      <c r="Y27" s="610"/>
      <c r="Z27" s="646">
        <v>0.3</v>
      </c>
      <c r="AA27" s="646"/>
      <c r="AB27" s="646"/>
      <c r="AC27" s="646"/>
      <c r="AD27" s="647">
        <v>94</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1894292</v>
      </c>
      <c r="BH27" s="609"/>
      <c r="BI27" s="609"/>
      <c r="BJ27" s="609"/>
      <c r="BK27" s="609"/>
      <c r="BL27" s="609"/>
      <c r="BM27" s="609"/>
      <c r="BN27" s="610"/>
      <c r="BO27" s="646">
        <v>100</v>
      </c>
      <c r="BP27" s="646"/>
      <c r="BQ27" s="646"/>
      <c r="BR27" s="646"/>
      <c r="BS27" s="647">
        <v>22741</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1946975</v>
      </c>
      <c r="CS27" s="621"/>
      <c r="CT27" s="621"/>
      <c r="CU27" s="621"/>
      <c r="CV27" s="621"/>
      <c r="CW27" s="621"/>
      <c r="CX27" s="621"/>
      <c r="CY27" s="622"/>
      <c r="CZ27" s="611">
        <v>11.6</v>
      </c>
      <c r="DA27" s="623"/>
      <c r="DB27" s="623"/>
      <c r="DC27" s="624"/>
      <c r="DD27" s="614">
        <v>680322</v>
      </c>
      <c r="DE27" s="621"/>
      <c r="DF27" s="621"/>
      <c r="DG27" s="621"/>
      <c r="DH27" s="621"/>
      <c r="DI27" s="621"/>
      <c r="DJ27" s="621"/>
      <c r="DK27" s="622"/>
      <c r="DL27" s="614">
        <v>403632</v>
      </c>
      <c r="DM27" s="621"/>
      <c r="DN27" s="621"/>
      <c r="DO27" s="621"/>
      <c r="DP27" s="621"/>
      <c r="DQ27" s="621"/>
      <c r="DR27" s="621"/>
      <c r="DS27" s="621"/>
      <c r="DT27" s="621"/>
      <c r="DU27" s="621"/>
      <c r="DV27" s="622"/>
      <c r="DW27" s="611">
        <v>8.3000000000000007</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90105</v>
      </c>
      <c r="S28" s="609"/>
      <c r="T28" s="609"/>
      <c r="U28" s="609"/>
      <c r="V28" s="609"/>
      <c r="W28" s="609"/>
      <c r="X28" s="609"/>
      <c r="Y28" s="610"/>
      <c r="Z28" s="646">
        <v>0.5</v>
      </c>
      <c r="AA28" s="646"/>
      <c r="AB28" s="646"/>
      <c r="AC28" s="646"/>
      <c r="AD28" s="647">
        <v>411</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691290</v>
      </c>
      <c r="CS28" s="609"/>
      <c r="CT28" s="609"/>
      <c r="CU28" s="609"/>
      <c r="CV28" s="609"/>
      <c r="CW28" s="609"/>
      <c r="CX28" s="609"/>
      <c r="CY28" s="610"/>
      <c r="CZ28" s="611">
        <v>4.0999999999999996</v>
      </c>
      <c r="DA28" s="623"/>
      <c r="DB28" s="623"/>
      <c r="DC28" s="624"/>
      <c r="DD28" s="614">
        <v>682025</v>
      </c>
      <c r="DE28" s="609"/>
      <c r="DF28" s="609"/>
      <c r="DG28" s="609"/>
      <c r="DH28" s="609"/>
      <c r="DI28" s="609"/>
      <c r="DJ28" s="609"/>
      <c r="DK28" s="610"/>
      <c r="DL28" s="614">
        <v>682025</v>
      </c>
      <c r="DM28" s="609"/>
      <c r="DN28" s="609"/>
      <c r="DO28" s="609"/>
      <c r="DP28" s="609"/>
      <c r="DQ28" s="609"/>
      <c r="DR28" s="609"/>
      <c r="DS28" s="609"/>
      <c r="DT28" s="609"/>
      <c r="DU28" s="609"/>
      <c r="DV28" s="610"/>
      <c r="DW28" s="611">
        <v>14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30295</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691290</v>
      </c>
      <c r="CS29" s="621"/>
      <c r="CT29" s="621"/>
      <c r="CU29" s="621"/>
      <c r="CV29" s="621"/>
      <c r="CW29" s="621"/>
      <c r="CX29" s="621"/>
      <c r="CY29" s="622"/>
      <c r="CZ29" s="611">
        <v>4.0999999999999996</v>
      </c>
      <c r="DA29" s="623"/>
      <c r="DB29" s="623"/>
      <c r="DC29" s="624"/>
      <c r="DD29" s="614">
        <v>682025</v>
      </c>
      <c r="DE29" s="621"/>
      <c r="DF29" s="621"/>
      <c r="DG29" s="621"/>
      <c r="DH29" s="621"/>
      <c r="DI29" s="621"/>
      <c r="DJ29" s="621"/>
      <c r="DK29" s="622"/>
      <c r="DL29" s="614">
        <v>682025</v>
      </c>
      <c r="DM29" s="621"/>
      <c r="DN29" s="621"/>
      <c r="DO29" s="621"/>
      <c r="DP29" s="621"/>
      <c r="DQ29" s="621"/>
      <c r="DR29" s="621"/>
      <c r="DS29" s="621"/>
      <c r="DT29" s="621"/>
      <c r="DU29" s="621"/>
      <c r="DV29" s="622"/>
      <c r="DW29" s="611">
        <v>14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1406229</v>
      </c>
      <c r="S30" s="609"/>
      <c r="T30" s="609"/>
      <c r="U30" s="609"/>
      <c r="V30" s="609"/>
      <c r="W30" s="609"/>
      <c r="X30" s="609"/>
      <c r="Y30" s="610"/>
      <c r="Z30" s="646">
        <v>8.1999999999999993</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676254</v>
      </c>
      <c r="CS30" s="609"/>
      <c r="CT30" s="609"/>
      <c r="CU30" s="609"/>
      <c r="CV30" s="609"/>
      <c r="CW30" s="609"/>
      <c r="CX30" s="609"/>
      <c r="CY30" s="610"/>
      <c r="CZ30" s="611">
        <v>4</v>
      </c>
      <c r="DA30" s="623"/>
      <c r="DB30" s="623"/>
      <c r="DC30" s="624"/>
      <c r="DD30" s="614">
        <v>667896</v>
      </c>
      <c r="DE30" s="609"/>
      <c r="DF30" s="609"/>
      <c r="DG30" s="609"/>
      <c r="DH30" s="609"/>
      <c r="DI30" s="609"/>
      <c r="DJ30" s="609"/>
      <c r="DK30" s="610"/>
      <c r="DL30" s="614">
        <v>667896</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299</v>
      </c>
      <c r="AQ31" s="675"/>
      <c r="AR31" s="675"/>
      <c r="AS31" s="675"/>
      <c r="AT31" s="676" t="s">
        <v>300</v>
      </c>
      <c r="AU31" s="212"/>
      <c r="AV31" s="212"/>
      <c r="AW31" s="212"/>
      <c r="AX31" s="666" t="s">
        <v>178</v>
      </c>
      <c r="AY31" s="667"/>
      <c r="AZ31" s="667"/>
      <c r="BA31" s="667"/>
      <c r="BB31" s="667"/>
      <c r="BC31" s="667"/>
      <c r="BD31" s="667"/>
      <c r="BE31" s="667"/>
      <c r="BF31" s="668"/>
      <c r="BG31" s="670">
        <v>99.7</v>
      </c>
      <c r="BH31" s="671"/>
      <c r="BI31" s="671"/>
      <c r="BJ31" s="671"/>
      <c r="BK31" s="671"/>
      <c r="BL31" s="671"/>
      <c r="BM31" s="672">
        <v>97.9</v>
      </c>
      <c r="BN31" s="671"/>
      <c r="BO31" s="671"/>
      <c r="BP31" s="671"/>
      <c r="BQ31" s="673"/>
      <c r="BR31" s="670">
        <v>99</v>
      </c>
      <c r="BS31" s="671"/>
      <c r="BT31" s="671"/>
      <c r="BU31" s="671"/>
      <c r="BV31" s="671"/>
      <c r="BW31" s="671"/>
      <c r="BX31" s="672">
        <v>96.8</v>
      </c>
      <c r="BY31" s="671"/>
      <c r="BZ31" s="671"/>
      <c r="CA31" s="671"/>
      <c r="CB31" s="673"/>
      <c r="CD31" s="629"/>
      <c r="CE31" s="630"/>
      <c r="CF31" s="605" t="s">
        <v>301</v>
      </c>
      <c r="CG31" s="606"/>
      <c r="CH31" s="606"/>
      <c r="CI31" s="606"/>
      <c r="CJ31" s="606"/>
      <c r="CK31" s="606"/>
      <c r="CL31" s="606"/>
      <c r="CM31" s="606"/>
      <c r="CN31" s="606"/>
      <c r="CO31" s="606"/>
      <c r="CP31" s="606"/>
      <c r="CQ31" s="607"/>
      <c r="CR31" s="608">
        <v>15036</v>
      </c>
      <c r="CS31" s="621"/>
      <c r="CT31" s="621"/>
      <c r="CU31" s="621"/>
      <c r="CV31" s="621"/>
      <c r="CW31" s="621"/>
      <c r="CX31" s="621"/>
      <c r="CY31" s="622"/>
      <c r="CZ31" s="611">
        <v>0.1</v>
      </c>
      <c r="DA31" s="623"/>
      <c r="DB31" s="623"/>
      <c r="DC31" s="624"/>
      <c r="DD31" s="614">
        <v>14129</v>
      </c>
      <c r="DE31" s="621"/>
      <c r="DF31" s="621"/>
      <c r="DG31" s="621"/>
      <c r="DH31" s="621"/>
      <c r="DI31" s="621"/>
      <c r="DJ31" s="621"/>
      <c r="DK31" s="622"/>
      <c r="DL31" s="614">
        <v>14129</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1408306</v>
      </c>
      <c r="S32" s="609"/>
      <c r="T32" s="609"/>
      <c r="U32" s="609"/>
      <c r="V32" s="609"/>
      <c r="W32" s="609"/>
      <c r="X32" s="609"/>
      <c r="Y32" s="610"/>
      <c r="Z32" s="646">
        <v>8.1999999999999993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208" t="s">
        <v>303</v>
      </c>
      <c r="AX32" s="605" t="s">
        <v>304</v>
      </c>
      <c r="AY32" s="606"/>
      <c r="AZ32" s="606"/>
      <c r="BA32" s="606"/>
      <c r="BB32" s="606"/>
      <c r="BC32" s="606"/>
      <c r="BD32" s="606"/>
      <c r="BE32" s="606"/>
      <c r="BF32" s="607"/>
      <c r="BG32" s="679">
        <v>99.6</v>
      </c>
      <c r="BH32" s="621"/>
      <c r="BI32" s="621"/>
      <c r="BJ32" s="621"/>
      <c r="BK32" s="621"/>
      <c r="BL32" s="621"/>
      <c r="BM32" s="612">
        <v>98.4</v>
      </c>
      <c r="BN32" s="621"/>
      <c r="BO32" s="621"/>
      <c r="BP32" s="621"/>
      <c r="BQ32" s="644"/>
      <c r="BR32" s="679">
        <v>99.6</v>
      </c>
      <c r="BS32" s="621"/>
      <c r="BT32" s="621"/>
      <c r="BU32" s="621"/>
      <c r="BV32" s="621"/>
      <c r="BW32" s="621"/>
      <c r="BX32" s="612">
        <v>98.4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70066</v>
      </c>
      <c r="S33" s="609"/>
      <c r="T33" s="609"/>
      <c r="U33" s="609"/>
      <c r="V33" s="609"/>
      <c r="W33" s="609"/>
      <c r="X33" s="609"/>
      <c r="Y33" s="610"/>
      <c r="Z33" s="646">
        <v>0.4</v>
      </c>
      <c r="AA33" s="646"/>
      <c r="AB33" s="646"/>
      <c r="AC33" s="646"/>
      <c r="AD33" s="647">
        <v>7074</v>
      </c>
      <c r="AE33" s="647"/>
      <c r="AF33" s="647"/>
      <c r="AG33" s="647"/>
      <c r="AH33" s="647"/>
      <c r="AI33" s="647"/>
      <c r="AJ33" s="647"/>
      <c r="AK33" s="647"/>
      <c r="AL33" s="611">
        <v>0.1</v>
      </c>
      <c r="AM33" s="612"/>
      <c r="AN33" s="612"/>
      <c r="AO33" s="648"/>
      <c r="AP33" s="651"/>
      <c r="AQ33" s="652"/>
      <c r="AR33" s="652"/>
      <c r="AS33" s="652"/>
      <c r="AT33" s="678"/>
      <c r="AU33" s="213"/>
      <c r="AV33" s="213"/>
      <c r="AW33" s="213"/>
      <c r="AX33" s="589" t="s">
        <v>307</v>
      </c>
      <c r="AY33" s="590"/>
      <c r="AZ33" s="590"/>
      <c r="BA33" s="590"/>
      <c r="BB33" s="590"/>
      <c r="BC33" s="590"/>
      <c r="BD33" s="590"/>
      <c r="BE33" s="590"/>
      <c r="BF33" s="591"/>
      <c r="BG33" s="669">
        <v>99.7</v>
      </c>
      <c r="BH33" s="593"/>
      <c r="BI33" s="593"/>
      <c r="BJ33" s="593"/>
      <c r="BK33" s="593"/>
      <c r="BL33" s="593"/>
      <c r="BM33" s="639">
        <v>97.2</v>
      </c>
      <c r="BN33" s="593"/>
      <c r="BO33" s="593"/>
      <c r="BP33" s="593"/>
      <c r="BQ33" s="656"/>
      <c r="BR33" s="669">
        <v>98.5</v>
      </c>
      <c r="BS33" s="593"/>
      <c r="BT33" s="593"/>
      <c r="BU33" s="593"/>
      <c r="BV33" s="593"/>
      <c r="BW33" s="593"/>
      <c r="BX33" s="639">
        <v>95.1</v>
      </c>
      <c r="BY33" s="593"/>
      <c r="BZ33" s="593"/>
      <c r="CA33" s="593"/>
      <c r="CB33" s="656"/>
      <c r="CD33" s="605" t="s">
        <v>308</v>
      </c>
      <c r="CE33" s="606"/>
      <c r="CF33" s="606"/>
      <c r="CG33" s="606"/>
      <c r="CH33" s="606"/>
      <c r="CI33" s="606"/>
      <c r="CJ33" s="606"/>
      <c r="CK33" s="606"/>
      <c r="CL33" s="606"/>
      <c r="CM33" s="606"/>
      <c r="CN33" s="606"/>
      <c r="CO33" s="606"/>
      <c r="CP33" s="606"/>
      <c r="CQ33" s="607"/>
      <c r="CR33" s="608">
        <v>10576292</v>
      </c>
      <c r="CS33" s="621"/>
      <c r="CT33" s="621"/>
      <c r="CU33" s="621"/>
      <c r="CV33" s="621"/>
      <c r="CW33" s="621"/>
      <c r="CX33" s="621"/>
      <c r="CY33" s="622"/>
      <c r="CZ33" s="611">
        <v>63</v>
      </c>
      <c r="DA33" s="623"/>
      <c r="DB33" s="623"/>
      <c r="DC33" s="624"/>
      <c r="DD33" s="614">
        <v>6551839</v>
      </c>
      <c r="DE33" s="621"/>
      <c r="DF33" s="621"/>
      <c r="DG33" s="621"/>
      <c r="DH33" s="621"/>
      <c r="DI33" s="621"/>
      <c r="DJ33" s="621"/>
      <c r="DK33" s="622"/>
      <c r="DL33" s="614">
        <v>1987510</v>
      </c>
      <c r="DM33" s="621"/>
      <c r="DN33" s="621"/>
      <c r="DO33" s="621"/>
      <c r="DP33" s="621"/>
      <c r="DQ33" s="621"/>
      <c r="DR33" s="621"/>
      <c r="DS33" s="621"/>
      <c r="DT33" s="621"/>
      <c r="DU33" s="621"/>
      <c r="DV33" s="622"/>
      <c r="DW33" s="611">
        <v>40.9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5413907</v>
      </c>
      <c r="S34" s="609"/>
      <c r="T34" s="609"/>
      <c r="U34" s="609"/>
      <c r="V34" s="609"/>
      <c r="W34" s="609"/>
      <c r="X34" s="609"/>
      <c r="Y34" s="610"/>
      <c r="Z34" s="646">
        <v>31.4</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310</v>
      </c>
      <c r="CE34" s="606"/>
      <c r="CF34" s="606"/>
      <c r="CG34" s="606"/>
      <c r="CH34" s="606"/>
      <c r="CI34" s="606"/>
      <c r="CJ34" s="606"/>
      <c r="CK34" s="606"/>
      <c r="CL34" s="606"/>
      <c r="CM34" s="606"/>
      <c r="CN34" s="606"/>
      <c r="CO34" s="606"/>
      <c r="CP34" s="606"/>
      <c r="CQ34" s="607"/>
      <c r="CR34" s="608">
        <v>4230552</v>
      </c>
      <c r="CS34" s="609"/>
      <c r="CT34" s="609"/>
      <c r="CU34" s="609"/>
      <c r="CV34" s="609"/>
      <c r="CW34" s="609"/>
      <c r="CX34" s="609"/>
      <c r="CY34" s="610"/>
      <c r="CZ34" s="611">
        <v>25.2</v>
      </c>
      <c r="DA34" s="623"/>
      <c r="DB34" s="623"/>
      <c r="DC34" s="624"/>
      <c r="DD34" s="614">
        <v>2101077</v>
      </c>
      <c r="DE34" s="609"/>
      <c r="DF34" s="609"/>
      <c r="DG34" s="609"/>
      <c r="DH34" s="609"/>
      <c r="DI34" s="609"/>
      <c r="DJ34" s="609"/>
      <c r="DK34" s="610"/>
      <c r="DL34" s="614">
        <v>597138</v>
      </c>
      <c r="DM34" s="609"/>
      <c r="DN34" s="609"/>
      <c r="DO34" s="609"/>
      <c r="DP34" s="609"/>
      <c r="DQ34" s="609"/>
      <c r="DR34" s="609"/>
      <c r="DS34" s="609"/>
      <c r="DT34" s="609"/>
      <c r="DU34" s="609"/>
      <c r="DV34" s="610"/>
      <c r="DW34" s="611">
        <v>12.3</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2083245</v>
      </c>
      <c r="S35" s="609"/>
      <c r="T35" s="609"/>
      <c r="U35" s="609"/>
      <c r="V35" s="609"/>
      <c r="W35" s="609"/>
      <c r="X35" s="609"/>
      <c r="Y35" s="610"/>
      <c r="Z35" s="646">
        <v>12.1</v>
      </c>
      <c r="AA35" s="646"/>
      <c r="AB35" s="646"/>
      <c r="AC35" s="646"/>
      <c r="AD35" s="647" t="s">
        <v>121</v>
      </c>
      <c r="AE35" s="647"/>
      <c r="AF35" s="647"/>
      <c r="AG35" s="647"/>
      <c r="AH35" s="647"/>
      <c r="AI35" s="647"/>
      <c r="AJ35" s="647"/>
      <c r="AK35" s="647"/>
      <c r="AL35" s="611" t="s">
        <v>121</v>
      </c>
      <c r="AM35" s="612"/>
      <c r="AN35" s="612"/>
      <c r="AO35" s="648"/>
      <c r="AP35" s="218"/>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139360</v>
      </c>
      <c r="CS35" s="621"/>
      <c r="CT35" s="621"/>
      <c r="CU35" s="621"/>
      <c r="CV35" s="621"/>
      <c r="CW35" s="621"/>
      <c r="CX35" s="621"/>
      <c r="CY35" s="622"/>
      <c r="CZ35" s="611">
        <v>0.8</v>
      </c>
      <c r="DA35" s="623"/>
      <c r="DB35" s="623"/>
      <c r="DC35" s="624"/>
      <c r="DD35" s="614">
        <v>83417</v>
      </c>
      <c r="DE35" s="621"/>
      <c r="DF35" s="621"/>
      <c r="DG35" s="621"/>
      <c r="DH35" s="621"/>
      <c r="DI35" s="621"/>
      <c r="DJ35" s="621"/>
      <c r="DK35" s="622"/>
      <c r="DL35" s="614">
        <v>78916</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474874</v>
      </c>
      <c r="S36" s="609"/>
      <c r="T36" s="609"/>
      <c r="U36" s="609"/>
      <c r="V36" s="609"/>
      <c r="W36" s="609"/>
      <c r="X36" s="609"/>
      <c r="Y36" s="610"/>
      <c r="Z36" s="646">
        <v>2.8</v>
      </c>
      <c r="AA36" s="646"/>
      <c r="AB36" s="646"/>
      <c r="AC36" s="646"/>
      <c r="AD36" s="647" t="s">
        <v>121</v>
      </c>
      <c r="AE36" s="647"/>
      <c r="AF36" s="647"/>
      <c r="AG36" s="647"/>
      <c r="AH36" s="647"/>
      <c r="AI36" s="647"/>
      <c r="AJ36" s="647"/>
      <c r="AK36" s="647"/>
      <c r="AL36" s="611" t="s">
        <v>121</v>
      </c>
      <c r="AM36" s="612"/>
      <c r="AN36" s="612"/>
      <c r="AO36" s="648"/>
      <c r="AP36" s="218"/>
      <c r="AQ36" s="657" t="s">
        <v>316</v>
      </c>
      <c r="AR36" s="658"/>
      <c r="AS36" s="658"/>
      <c r="AT36" s="658"/>
      <c r="AU36" s="658"/>
      <c r="AV36" s="658"/>
      <c r="AW36" s="658"/>
      <c r="AX36" s="658"/>
      <c r="AY36" s="659"/>
      <c r="AZ36" s="663">
        <v>899076</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23685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1242941</v>
      </c>
      <c r="CS36" s="609"/>
      <c r="CT36" s="609"/>
      <c r="CU36" s="609"/>
      <c r="CV36" s="609"/>
      <c r="CW36" s="609"/>
      <c r="CX36" s="609"/>
      <c r="CY36" s="610"/>
      <c r="CZ36" s="611">
        <v>7.4</v>
      </c>
      <c r="DA36" s="623"/>
      <c r="DB36" s="623"/>
      <c r="DC36" s="624"/>
      <c r="DD36" s="614">
        <v>811691</v>
      </c>
      <c r="DE36" s="609"/>
      <c r="DF36" s="609"/>
      <c r="DG36" s="609"/>
      <c r="DH36" s="609"/>
      <c r="DI36" s="609"/>
      <c r="DJ36" s="609"/>
      <c r="DK36" s="610"/>
      <c r="DL36" s="614">
        <v>604749</v>
      </c>
      <c r="DM36" s="609"/>
      <c r="DN36" s="609"/>
      <c r="DO36" s="609"/>
      <c r="DP36" s="609"/>
      <c r="DQ36" s="609"/>
      <c r="DR36" s="609"/>
      <c r="DS36" s="609"/>
      <c r="DT36" s="609"/>
      <c r="DU36" s="609"/>
      <c r="DV36" s="610"/>
      <c r="DW36" s="611">
        <v>12.4</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673947</v>
      </c>
      <c r="S37" s="609"/>
      <c r="T37" s="609"/>
      <c r="U37" s="609"/>
      <c r="V37" s="609"/>
      <c r="W37" s="609"/>
      <c r="X37" s="609"/>
      <c r="Y37" s="610"/>
      <c r="Z37" s="646">
        <v>3.9</v>
      </c>
      <c r="AA37" s="646"/>
      <c r="AB37" s="646"/>
      <c r="AC37" s="646"/>
      <c r="AD37" s="647">
        <v>4406</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126780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15887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411966</v>
      </c>
      <c r="CS37" s="621"/>
      <c r="CT37" s="621"/>
      <c r="CU37" s="621"/>
      <c r="CV37" s="621"/>
      <c r="CW37" s="621"/>
      <c r="CX37" s="621"/>
      <c r="CY37" s="622"/>
      <c r="CZ37" s="611">
        <v>2.5</v>
      </c>
      <c r="DA37" s="623"/>
      <c r="DB37" s="623"/>
      <c r="DC37" s="624"/>
      <c r="DD37" s="614">
        <v>411966</v>
      </c>
      <c r="DE37" s="621"/>
      <c r="DF37" s="621"/>
      <c r="DG37" s="621"/>
      <c r="DH37" s="621"/>
      <c r="DI37" s="621"/>
      <c r="DJ37" s="621"/>
      <c r="DK37" s="622"/>
      <c r="DL37" s="614">
        <v>411254</v>
      </c>
      <c r="DM37" s="621"/>
      <c r="DN37" s="621"/>
      <c r="DO37" s="621"/>
      <c r="DP37" s="621"/>
      <c r="DQ37" s="621"/>
      <c r="DR37" s="621"/>
      <c r="DS37" s="621"/>
      <c r="DT37" s="621"/>
      <c r="DU37" s="621"/>
      <c r="DV37" s="622"/>
      <c r="DW37" s="611">
        <v>8.5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461400</v>
      </c>
      <c r="S38" s="609"/>
      <c r="T38" s="609"/>
      <c r="U38" s="609"/>
      <c r="V38" s="609"/>
      <c r="W38" s="609"/>
      <c r="X38" s="609"/>
      <c r="Y38" s="610"/>
      <c r="Z38" s="646">
        <v>2.7</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23004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2457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876072</v>
      </c>
      <c r="CS38" s="609"/>
      <c r="CT38" s="609"/>
      <c r="CU38" s="609"/>
      <c r="CV38" s="609"/>
      <c r="CW38" s="609"/>
      <c r="CX38" s="609"/>
      <c r="CY38" s="610"/>
      <c r="CZ38" s="611">
        <v>5.2</v>
      </c>
      <c r="DA38" s="623"/>
      <c r="DB38" s="623"/>
      <c r="DC38" s="624"/>
      <c r="DD38" s="614">
        <v>706707</v>
      </c>
      <c r="DE38" s="609"/>
      <c r="DF38" s="609"/>
      <c r="DG38" s="609"/>
      <c r="DH38" s="609"/>
      <c r="DI38" s="609"/>
      <c r="DJ38" s="609"/>
      <c r="DK38" s="610"/>
      <c r="DL38" s="614">
        <v>706707</v>
      </c>
      <c r="DM38" s="609"/>
      <c r="DN38" s="609"/>
      <c r="DO38" s="609"/>
      <c r="DP38" s="609"/>
      <c r="DQ38" s="609"/>
      <c r="DR38" s="609"/>
      <c r="DS38" s="609"/>
      <c r="DT38" s="609"/>
      <c r="DU38" s="609"/>
      <c r="DV38" s="610"/>
      <c r="DW38" s="611">
        <v>14.5</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4052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4049980</v>
      </c>
      <c r="CS39" s="621"/>
      <c r="CT39" s="621"/>
      <c r="CU39" s="621"/>
      <c r="CV39" s="621"/>
      <c r="CW39" s="621"/>
      <c r="CX39" s="621"/>
      <c r="CY39" s="622"/>
      <c r="CZ39" s="611">
        <v>24.1</v>
      </c>
      <c r="DA39" s="623"/>
      <c r="DB39" s="623"/>
      <c r="DC39" s="624"/>
      <c r="DD39" s="614">
        <v>2828049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14"/>
      <c r="BM40" s="606" t="s">
        <v>334</v>
      </c>
      <c r="BN40" s="606"/>
      <c r="BO40" s="606"/>
      <c r="BP40" s="606"/>
      <c r="BQ40" s="606"/>
      <c r="BR40" s="606"/>
      <c r="BS40" s="606"/>
      <c r="BT40" s="606"/>
      <c r="BU40" s="607"/>
      <c r="BV40" s="608">
        <v>97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37387</v>
      </c>
      <c r="CS40" s="609"/>
      <c r="CT40" s="609"/>
      <c r="CU40" s="609"/>
      <c r="CV40" s="609"/>
      <c r="CW40" s="609"/>
      <c r="CX40" s="609"/>
      <c r="CY40" s="610"/>
      <c r="CZ40" s="611">
        <v>0.2</v>
      </c>
      <c r="DA40" s="623"/>
      <c r="DB40" s="623"/>
      <c r="DC40" s="624"/>
      <c r="DD40" s="614">
        <v>20898</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17220977</v>
      </c>
      <c r="S41" s="633"/>
      <c r="T41" s="633"/>
      <c r="U41" s="633"/>
      <c r="V41" s="633"/>
      <c r="W41" s="633"/>
      <c r="X41" s="633"/>
      <c r="Y41" s="636"/>
      <c r="Z41" s="637">
        <v>100</v>
      </c>
      <c r="AA41" s="637"/>
      <c r="AB41" s="637"/>
      <c r="AC41" s="637"/>
      <c r="AD41" s="638">
        <v>4859447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190701</v>
      </c>
      <c r="BA41" s="609"/>
      <c r="BB41" s="609"/>
      <c r="BC41" s="609"/>
      <c r="BD41" s="621"/>
      <c r="BE41" s="621"/>
      <c r="BF41" s="644"/>
      <c r="BG41" s="649"/>
      <c r="BH41" s="650"/>
      <c r="BI41" s="650"/>
      <c r="BJ41" s="650"/>
      <c r="BK41" s="650"/>
      <c r="BL41" s="214"/>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558591</v>
      </c>
      <c r="BA42" s="633"/>
      <c r="BB42" s="633"/>
      <c r="BC42" s="633"/>
      <c r="BD42" s="593"/>
      <c r="BE42" s="593"/>
      <c r="BF42" s="656"/>
      <c r="BG42" s="651"/>
      <c r="BH42" s="652"/>
      <c r="BI42" s="652"/>
      <c r="BJ42" s="652"/>
      <c r="BK42" s="652"/>
      <c r="BL42" s="215"/>
      <c r="BM42" s="590" t="s">
        <v>341</v>
      </c>
      <c r="BN42" s="590"/>
      <c r="BO42" s="590"/>
      <c r="BP42" s="590"/>
      <c r="BQ42" s="590"/>
      <c r="BR42" s="590"/>
      <c r="BS42" s="590"/>
      <c r="BT42" s="590"/>
      <c r="BU42" s="591"/>
      <c r="BV42" s="592">
        <v>384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2166300</v>
      </c>
      <c r="CS42" s="621"/>
      <c r="CT42" s="621"/>
      <c r="CU42" s="621"/>
      <c r="CV42" s="621"/>
      <c r="CW42" s="621"/>
      <c r="CX42" s="621"/>
      <c r="CY42" s="622"/>
      <c r="CZ42" s="611">
        <v>12.9</v>
      </c>
      <c r="DA42" s="623"/>
      <c r="DB42" s="623"/>
      <c r="DC42" s="624"/>
      <c r="DD42" s="614">
        <v>322252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20570</v>
      </c>
      <c r="CS43" s="621"/>
      <c r="CT43" s="621"/>
      <c r="CU43" s="621"/>
      <c r="CV43" s="621"/>
      <c r="CW43" s="621"/>
      <c r="CX43" s="621"/>
      <c r="CY43" s="622"/>
      <c r="CZ43" s="611">
        <v>0.1</v>
      </c>
      <c r="DA43" s="623"/>
      <c r="DB43" s="623"/>
      <c r="DC43" s="624"/>
      <c r="DD43" s="614">
        <v>20570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2166276</v>
      </c>
      <c r="CS44" s="609"/>
      <c r="CT44" s="609"/>
      <c r="CU44" s="609"/>
      <c r="CV44" s="609"/>
      <c r="CW44" s="609"/>
      <c r="CX44" s="609"/>
      <c r="CY44" s="610"/>
      <c r="CZ44" s="611">
        <v>12.9</v>
      </c>
      <c r="DA44" s="612"/>
      <c r="DB44" s="612"/>
      <c r="DC44" s="613"/>
      <c r="DD44" s="614">
        <v>322228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980146</v>
      </c>
      <c r="CS45" s="621"/>
      <c r="CT45" s="621"/>
      <c r="CU45" s="621"/>
      <c r="CV45" s="621"/>
      <c r="CW45" s="621"/>
      <c r="CX45" s="621"/>
      <c r="CY45" s="622"/>
      <c r="CZ45" s="611">
        <v>5.8</v>
      </c>
      <c r="DA45" s="623"/>
      <c r="DB45" s="623"/>
      <c r="DC45" s="624"/>
      <c r="DD45" s="614">
        <v>53298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1102365</v>
      </c>
      <c r="CS46" s="609"/>
      <c r="CT46" s="609"/>
      <c r="CU46" s="609"/>
      <c r="CV46" s="609"/>
      <c r="CW46" s="609"/>
      <c r="CX46" s="609"/>
      <c r="CY46" s="610"/>
      <c r="CZ46" s="611">
        <v>6.6</v>
      </c>
      <c r="DA46" s="612"/>
      <c r="DB46" s="612"/>
      <c r="DC46" s="613"/>
      <c r="DD46" s="614">
        <v>239517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v>24</v>
      </c>
      <c r="CS47" s="621"/>
      <c r="CT47" s="621"/>
      <c r="CU47" s="621"/>
      <c r="CV47" s="621"/>
      <c r="CW47" s="621"/>
      <c r="CX47" s="621"/>
      <c r="CY47" s="622"/>
      <c r="CZ47" s="611">
        <v>0</v>
      </c>
      <c r="DA47" s="623"/>
      <c r="DB47" s="623"/>
      <c r="DC47" s="624"/>
      <c r="DD47" s="614">
        <v>24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16798102</v>
      </c>
      <c r="CS49" s="593"/>
      <c r="CT49" s="593"/>
      <c r="CU49" s="593"/>
      <c r="CV49" s="593"/>
      <c r="CW49" s="593"/>
      <c r="CX49" s="593"/>
      <c r="CY49" s="594"/>
      <c r="CZ49" s="595">
        <v>100</v>
      </c>
      <c r="DA49" s="596"/>
      <c r="DB49" s="596"/>
      <c r="DC49" s="597"/>
      <c r="DD49" s="598">
        <v>9501105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u8+YKLxrNrhn+HAQUm6kgYwnMknAmOsUU+Zzgo6sH8mvGIxYzvf1kvIRvSHnTI+MSS7ZFo4dHm3eP7JgG+RNg==" saltValue="FJxpLEALkm1Gx5BqvlQP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55" zoomScaleNormal="70" zoomScaleSheetLayoutView="55"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375</v>
      </c>
      <c r="C7" s="1035"/>
      <c r="D7" s="1035"/>
      <c r="E7" s="1035"/>
      <c r="F7" s="1035"/>
      <c r="G7" s="1035"/>
      <c r="H7" s="1035"/>
      <c r="I7" s="1035"/>
      <c r="J7" s="1035"/>
      <c r="K7" s="1035"/>
      <c r="L7" s="1035"/>
      <c r="M7" s="1035"/>
      <c r="N7" s="1035"/>
      <c r="O7" s="1035"/>
      <c r="P7" s="1036"/>
      <c r="Q7" s="1089">
        <v>16726</v>
      </c>
      <c r="R7" s="1090"/>
      <c r="S7" s="1090"/>
      <c r="T7" s="1090"/>
      <c r="U7" s="1090"/>
      <c r="V7" s="1090">
        <v>16415</v>
      </c>
      <c r="W7" s="1090"/>
      <c r="X7" s="1090"/>
      <c r="Y7" s="1090"/>
      <c r="Z7" s="1090"/>
      <c r="AA7" s="1090">
        <v>311</v>
      </c>
      <c r="AB7" s="1090"/>
      <c r="AC7" s="1090"/>
      <c r="AD7" s="1090"/>
      <c r="AE7" s="1091"/>
      <c r="AF7" s="1092">
        <v>273</v>
      </c>
      <c r="AG7" s="1093"/>
      <c r="AH7" s="1093"/>
      <c r="AI7" s="1093"/>
      <c r="AJ7" s="1094"/>
      <c r="AK7" s="1095">
        <v>2083</v>
      </c>
      <c r="AL7" s="1096"/>
      <c r="AM7" s="1096"/>
      <c r="AN7" s="1096"/>
      <c r="AO7" s="1096"/>
      <c r="AP7" s="1096">
        <v>5573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567</v>
      </c>
      <c r="BT7" s="1087"/>
      <c r="BU7" s="1087"/>
      <c r="BV7" s="1087"/>
      <c r="BW7" s="1087"/>
      <c r="BX7" s="1087"/>
      <c r="BY7" s="1087"/>
      <c r="BZ7" s="1087"/>
      <c r="CA7" s="1087"/>
      <c r="CB7" s="1087"/>
      <c r="CC7" s="1087"/>
      <c r="CD7" s="1087"/>
      <c r="CE7" s="1087"/>
      <c r="CF7" s="1087"/>
      <c r="CG7" s="1099"/>
      <c r="CH7" s="1083" t="s">
        <v>570</v>
      </c>
      <c r="CI7" s="1084"/>
      <c r="CJ7" s="1084"/>
      <c r="CK7" s="1084"/>
      <c r="CL7" s="1085"/>
      <c r="CM7" s="1083">
        <v>22</v>
      </c>
      <c r="CN7" s="1084"/>
      <c r="CO7" s="1084"/>
      <c r="CP7" s="1084"/>
      <c r="CQ7" s="1085"/>
      <c r="CR7" s="1083">
        <v>4</v>
      </c>
      <c r="CS7" s="1084"/>
      <c r="CT7" s="1084"/>
      <c r="CU7" s="1084"/>
      <c r="CV7" s="1085"/>
      <c r="CW7" s="1083">
        <v>15</v>
      </c>
      <c r="CX7" s="1084"/>
      <c r="CY7" s="1084"/>
      <c r="CZ7" s="1084"/>
      <c r="DA7" s="1085"/>
      <c r="DB7" s="1083" t="s">
        <v>568</v>
      </c>
      <c r="DC7" s="1084"/>
      <c r="DD7" s="1084"/>
      <c r="DE7" s="1084"/>
      <c r="DF7" s="1085"/>
      <c r="DG7" s="1083" t="s">
        <v>568</v>
      </c>
      <c r="DH7" s="1084"/>
      <c r="DI7" s="1084"/>
      <c r="DJ7" s="1084"/>
      <c r="DK7" s="1085"/>
      <c r="DL7" s="1083" t="s">
        <v>568</v>
      </c>
      <c r="DM7" s="1084"/>
      <c r="DN7" s="1084"/>
      <c r="DO7" s="1084"/>
      <c r="DP7" s="1085"/>
      <c r="DQ7" s="1083" t="s">
        <v>568</v>
      </c>
      <c r="DR7" s="1084"/>
      <c r="DS7" s="1084"/>
      <c r="DT7" s="1084"/>
      <c r="DU7" s="1085"/>
      <c r="DV7" s="1086"/>
      <c r="DW7" s="1087"/>
      <c r="DX7" s="1087"/>
      <c r="DY7" s="1087"/>
      <c r="DZ7" s="1088"/>
      <c r="EA7" s="229"/>
    </row>
    <row r="8" spans="1:131" s="230" customFormat="1" ht="26.25" customHeight="1" x14ac:dyDescent="0.15">
      <c r="A8" s="233">
        <v>2</v>
      </c>
      <c r="B8" s="1017" t="s">
        <v>376</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v>0</v>
      </c>
      <c r="AB8" s="1026"/>
      <c r="AC8" s="1026"/>
      <c r="AD8" s="1026"/>
      <c r="AE8" s="1027"/>
      <c r="AF8" s="1022">
        <v>0</v>
      </c>
      <c r="AG8" s="1023"/>
      <c r="AH8" s="1023"/>
      <c r="AI8" s="1023"/>
      <c r="AJ8" s="1024"/>
      <c r="AK8" s="1067" t="s">
        <v>553</v>
      </c>
      <c r="AL8" s="1068"/>
      <c r="AM8" s="1068"/>
      <c r="AN8" s="1068"/>
      <c r="AO8" s="1068"/>
      <c r="AP8" s="1068" t="s">
        <v>553</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569</v>
      </c>
      <c r="BT8" s="980"/>
      <c r="BU8" s="980"/>
      <c r="BV8" s="980"/>
      <c r="BW8" s="980"/>
      <c r="BX8" s="980"/>
      <c r="BY8" s="980"/>
      <c r="BZ8" s="980"/>
      <c r="CA8" s="980"/>
      <c r="CB8" s="980"/>
      <c r="CC8" s="980"/>
      <c r="CD8" s="980"/>
      <c r="CE8" s="980"/>
      <c r="CF8" s="980"/>
      <c r="CG8" s="1001"/>
      <c r="CH8" s="976">
        <v>42</v>
      </c>
      <c r="CI8" s="977"/>
      <c r="CJ8" s="977"/>
      <c r="CK8" s="977"/>
      <c r="CL8" s="978"/>
      <c r="CM8" s="976">
        <v>83</v>
      </c>
      <c r="CN8" s="977"/>
      <c r="CO8" s="977"/>
      <c r="CP8" s="977"/>
      <c r="CQ8" s="978"/>
      <c r="CR8" s="976">
        <v>2</v>
      </c>
      <c r="CS8" s="977"/>
      <c r="CT8" s="977"/>
      <c r="CU8" s="977"/>
      <c r="CV8" s="978"/>
      <c r="CW8" s="976" t="s">
        <v>568</v>
      </c>
      <c r="CX8" s="977"/>
      <c r="CY8" s="977"/>
      <c r="CZ8" s="977"/>
      <c r="DA8" s="978"/>
      <c r="DB8" s="976" t="s">
        <v>568</v>
      </c>
      <c r="DC8" s="977"/>
      <c r="DD8" s="977"/>
      <c r="DE8" s="977"/>
      <c r="DF8" s="978"/>
      <c r="DG8" s="976" t="s">
        <v>568</v>
      </c>
      <c r="DH8" s="977"/>
      <c r="DI8" s="977"/>
      <c r="DJ8" s="977"/>
      <c r="DK8" s="978"/>
      <c r="DL8" s="976" t="s">
        <v>568</v>
      </c>
      <c r="DM8" s="977"/>
      <c r="DN8" s="977"/>
      <c r="DO8" s="977"/>
      <c r="DP8" s="978"/>
      <c r="DQ8" s="976" t="s">
        <v>568</v>
      </c>
      <c r="DR8" s="977"/>
      <c r="DS8" s="977"/>
      <c r="DT8" s="977"/>
      <c r="DU8" s="978"/>
      <c r="DV8" s="979"/>
      <c r="DW8" s="980"/>
      <c r="DX8" s="980"/>
      <c r="DY8" s="980"/>
      <c r="DZ8" s="981"/>
      <c r="EA8" s="229"/>
    </row>
    <row r="9" spans="1:131" s="230" customFormat="1" ht="26.25" customHeight="1" x14ac:dyDescent="0.15">
      <c r="A9" s="233">
        <v>3</v>
      </c>
      <c r="B9" s="1017" t="s">
        <v>377</v>
      </c>
      <c r="C9" s="1018"/>
      <c r="D9" s="1018"/>
      <c r="E9" s="1018"/>
      <c r="F9" s="1018"/>
      <c r="G9" s="1018"/>
      <c r="H9" s="1018"/>
      <c r="I9" s="1018"/>
      <c r="J9" s="1018"/>
      <c r="K9" s="1018"/>
      <c r="L9" s="1018"/>
      <c r="M9" s="1018"/>
      <c r="N9" s="1018"/>
      <c r="O9" s="1018"/>
      <c r="P9" s="1019"/>
      <c r="Q9" s="1025">
        <v>6</v>
      </c>
      <c r="R9" s="1026"/>
      <c r="S9" s="1026"/>
      <c r="T9" s="1026"/>
      <c r="U9" s="1026"/>
      <c r="V9" s="1026">
        <v>5</v>
      </c>
      <c r="W9" s="1026"/>
      <c r="X9" s="1026"/>
      <c r="Y9" s="1026"/>
      <c r="Z9" s="1026"/>
      <c r="AA9" s="1026">
        <v>1</v>
      </c>
      <c r="AB9" s="1026"/>
      <c r="AC9" s="1026"/>
      <c r="AD9" s="1026"/>
      <c r="AE9" s="1027"/>
      <c r="AF9" s="1022">
        <v>1</v>
      </c>
      <c r="AG9" s="1023"/>
      <c r="AH9" s="1023"/>
      <c r="AI9" s="1023"/>
      <c r="AJ9" s="1024"/>
      <c r="AK9" s="1067" t="s">
        <v>553</v>
      </c>
      <c r="AL9" s="1068"/>
      <c r="AM9" s="1068"/>
      <c r="AN9" s="1068"/>
      <c r="AO9" s="1068"/>
      <c r="AP9" s="1068" t="s">
        <v>553</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t="s">
        <v>378</v>
      </c>
      <c r="C10" s="1018"/>
      <c r="D10" s="1018"/>
      <c r="E10" s="1018"/>
      <c r="F10" s="1018"/>
      <c r="G10" s="1018"/>
      <c r="H10" s="1018"/>
      <c r="I10" s="1018"/>
      <c r="J10" s="1018"/>
      <c r="K10" s="1018"/>
      <c r="L10" s="1018"/>
      <c r="M10" s="1018"/>
      <c r="N10" s="1018"/>
      <c r="O10" s="1018"/>
      <c r="P10" s="1019"/>
      <c r="Q10" s="1025">
        <v>496</v>
      </c>
      <c r="R10" s="1026"/>
      <c r="S10" s="1026"/>
      <c r="T10" s="1026"/>
      <c r="U10" s="1026"/>
      <c r="V10" s="1026">
        <v>380</v>
      </c>
      <c r="W10" s="1026"/>
      <c r="X10" s="1026"/>
      <c r="Y10" s="1026"/>
      <c r="Z10" s="1026"/>
      <c r="AA10" s="1026">
        <v>116</v>
      </c>
      <c r="AB10" s="1026"/>
      <c r="AC10" s="1026"/>
      <c r="AD10" s="1026"/>
      <c r="AE10" s="1027"/>
      <c r="AF10" s="1022">
        <v>116</v>
      </c>
      <c r="AG10" s="1023"/>
      <c r="AH10" s="1023"/>
      <c r="AI10" s="1023"/>
      <c r="AJ10" s="1024"/>
      <c r="AK10" s="1067" t="s">
        <v>553</v>
      </c>
      <c r="AL10" s="1068"/>
      <c r="AM10" s="1068"/>
      <c r="AN10" s="1068"/>
      <c r="AO10" s="1068"/>
      <c r="AP10" s="1068" t="s">
        <v>553</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380</v>
      </c>
      <c r="B23" s="924" t="s">
        <v>381</v>
      </c>
      <c r="C23" s="925"/>
      <c r="D23" s="925"/>
      <c r="E23" s="925"/>
      <c r="F23" s="925"/>
      <c r="G23" s="925"/>
      <c r="H23" s="925"/>
      <c r="I23" s="925"/>
      <c r="J23" s="925"/>
      <c r="K23" s="925"/>
      <c r="L23" s="925"/>
      <c r="M23" s="925"/>
      <c r="N23" s="925"/>
      <c r="O23" s="925"/>
      <c r="P23" s="935"/>
      <c r="Q23" s="1054">
        <v>17221</v>
      </c>
      <c r="R23" s="1048"/>
      <c r="S23" s="1048"/>
      <c r="T23" s="1048"/>
      <c r="U23" s="1048"/>
      <c r="V23" s="1048">
        <v>16798</v>
      </c>
      <c r="W23" s="1048"/>
      <c r="X23" s="1048"/>
      <c r="Y23" s="1048"/>
      <c r="Z23" s="1048"/>
      <c r="AA23" s="1048">
        <v>423</v>
      </c>
      <c r="AB23" s="1048"/>
      <c r="AC23" s="1048"/>
      <c r="AD23" s="1048"/>
      <c r="AE23" s="1055"/>
      <c r="AF23" s="1056">
        <v>390</v>
      </c>
      <c r="AG23" s="1048"/>
      <c r="AH23" s="1048"/>
      <c r="AI23" s="1048"/>
      <c r="AJ23" s="1057"/>
      <c r="AK23" s="1058"/>
      <c r="AL23" s="1059"/>
      <c r="AM23" s="1059"/>
      <c r="AN23" s="1059"/>
      <c r="AO23" s="1059"/>
      <c r="AP23" s="1048">
        <v>5573</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365</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392</v>
      </c>
      <c r="C28" s="1035"/>
      <c r="D28" s="1035"/>
      <c r="E28" s="1035"/>
      <c r="F28" s="1035"/>
      <c r="G28" s="1035"/>
      <c r="H28" s="1035"/>
      <c r="I28" s="1035"/>
      <c r="J28" s="1035"/>
      <c r="K28" s="1035"/>
      <c r="L28" s="1035"/>
      <c r="M28" s="1035"/>
      <c r="N28" s="1035"/>
      <c r="O28" s="1035"/>
      <c r="P28" s="1036"/>
      <c r="Q28" s="1037">
        <v>2315</v>
      </c>
      <c r="R28" s="1038"/>
      <c r="S28" s="1038"/>
      <c r="T28" s="1038"/>
      <c r="U28" s="1038"/>
      <c r="V28" s="1038">
        <v>2291</v>
      </c>
      <c r="W28" s="1038"/>
      <c r="X28" s="1038"/>
      <c r="Y28" s="1038"/>
      <c r="Z28" s="1038"/>
      <c r="AA28" s="1038">
        <v>24</v>
      </c>
      <c r="AB28" s="1038"/>
      <c r="AC28" s="1038"/>
      <c r="AD28" s="1038"/>
      <c r="AE28" s="1039"/>
      <c r="AF28" s="1040">
        <v>24</v>
      </c>
      <c r="AG28" s="1038"/>
      <c r="AH28" s="1038"/>
      <c r="AI28" s="1038"/>
      <c r="AJ28" s="1041"/>
      <c r="AK28" s="1029">
        <v>266</v>
      </c>
      <c r="AL28" s="1030"/>
      <c r="AM28" s="1030"/>
      <c r="AN28" s="1030"/>
      <c r="AO28" s="1030"/>
      <c r="AP28" s="1030" t="s">
        <v>568</v>
      </c>
      <c r="AQ28" s="1030"/>
      <c r="AR28" s="1030"/>
      <c r="AS28" s="1030"/>
      <c r="AT28" s="1030"/>
      <c r="AU28" s="1030" t="s">
        <v>568</v>
      </c>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393</v>
      </c>
      <c r="C29" s="1018"/>
      <c r="D29" s="1018"/>
      <c r="E29" s="1018"/>
      <c r="F29" s="1018"/>
      <c r="G29" s="1018"/>
      <c r="H29" s="1018"/>
      <c r="I29" s="1018"/>
      <c r="J29" s="1018"/>
      <c r="K29" s="1018"/>
      <c r="L29" s="1018"/>
      <c r="M29" s="1018"/>
      <c r="N29" s="1018"/>
      <c r="O29" s="1018"/>
      <c r="P29" s="1019"/>
      <c r="Q29" s="1025">
        <v>7</v>
      </c>
      <c r="R29" s="1026"/>
      <c r="S29" s="1026"/>
      <c r="T29" s="1026"/>
      <c r="U29" s="1026"/>
      <c r="V29" s="1026">
        <v>7</v>
      </c>
      <c r="W29" s="1026"/>
      <c r="X29" s="1026"/>
      <c r="Y29" s="1026"/>
      <c r="Z29" s="1026"/>
      <c r="AA29" s="1026">
        <v>0</v>
      </c>
      <c r="AB29" s="1026"/>
      <c r="AC29" s="1026"/>
      <c r="AD29" s="1026"/>
      <c r="AE29" s="1027"/>
      <c r="AF29" s="1022">
        <v>0</v>
      </c>
      <c r="AG29" s="1023"/>
      <c r="AH29" s="1023"/>
      <c r="AI29" s="1023"/>
      <c r="AJ29" s="1024"/>
      <c r="AK29" s="967">
        <v>7</v>
      </c>
      <c r="AL29" s="958"/>
      <c r="AM29" s="958"/>
      <c r="AN29" s="958"/>
      <c r="AO29" s="958"/>
      <c r="AP29" s="958" t="s">
        <v>568</v>
      </c>
      <c r="AQ29" s="958"/>
      <c r="AR29" s="958"/>
      <c r="AS29" s="958"/>
      <c r="AT29" s="958"/>
      <c r="AU29" s="958" t="s">
        <v>568</v>
      </c>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394</v>
      </c>
      <c r="C30" s="1018"/>
      <c r="D30" s="1018"/>
      <c r="E30" s="1018"/>
      <c r="F30" s="1018"/>
      <c r="G30" s="1018"/>
      <c r="H30" s="1018"/>
      <c r="I30" s="1018"/>
      <c r="J30" s="1018"/>
      <c r="K30" s="1018"/>
      <c r="L30" s="1018"/>
      <c r="M30" s="1018"/>
      <c r="N30" s="1018"/>
      <c r="O30" s="1018"/>
      <c r="P30" s="1019"/>
      <c r="Q30" s="1025">
        <v>1751</v>
      </c>
      <c r="R30" s="1026"/>
      <c r="S30" s="1026"/>
      <c r="T30" s="1026"/>
      <c r="U30" s="1026"/>
      <c r="V30" s="1026">
        <v>1695</v>
      </c>
      <c r="W30" s="1026"/>
      <c r="X30" s="1026"/>
      <c r="Y30" s="1026"/>
      <c r="Z30" s="1026"/>
      <c r="AA30" s="1026">
        <v>56</v>
      </c>
      <c r="AB30" s="1026"/>
      <c r="AC30" s="1026"/>
      <c r="AD30" s="1026"/>
      <c r="AE30" s="1027"/>
      <c r="AF30" s="1022">
        <v>56</v>
      </c>
      <c r="AG30" s="1023"/>
      <c r="AH30" s="1023"/>
      <c r="AI30" s="1023"/>
      <c r="AJ30" s="1024"/>
      <c r="AK30" s="967">
        <v>303</v>
      </c>
      <c r="AL30" s="958"/>
      <c r="AM30" s="958"/>
      <c r="AN30" s="958"/>
      <c r="AO30" s="958"/>
      <c r="AP30" s="958" t="s">
        <v>568</v>
      </c>
      <c r="AQ30" s="958"/>
      <c r="AR30" s="958"/>
      <c r="AS30" s="958"/>
      <c r="AT30" s="958"/>
      <c r="AU30" s="958" t="s">
        <v>568</v>
      </c>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395</v>
      </c>
      <c r="C31" s="1018"/>
      <c r="D31" s="1018"/>
      <c r="E31" s="1018"/>
      <c r="F31" s="1018"/>
      <c r="G31" s="1018"/>
      <c r="H31" s="1018"/>
      <c r="I31" s="1018"/>
      <c r="J31" s="1018"/>
      <c r="K31" s="1018"/>
      <c r="L31" s="1018"/>
      <c r="M31" s="1018"/>
      <c r="N31" s="1018"/>
      <c r="O31" s="1018"/>
      <c r="P31" s="1019"/>
      <c r="Q31" s="1025">
        <v>223</v>
      </c>
      <c r="R31" s="1026"/>
      <c r="S31" s="1026"/>
      <c r="T31" s="1026"/>
      <c r="U31" s="1026"/>
      <c r="V31" s="1026">
        <v>217</v>
      </c>
      <c r="W31" s="1026"/>
      <c r="X31" s="1026"/>
      <c r="Y31" s="1026"/>
      <c r="Z31" s="1026"/>
      <c r="AA31" s="1026">
        <v>6</v>
      </c>
      <c r="AB31" s="1026"/>
      <c r="AC31" s="1026"/>
      <c r="AD31" s="1026"/>
      <c r="AE31" s="1027"/>
      <c r="AF31" s="1022">
        <v>6</v>
      </c>
      <c r="AG31" s="1023"/>
      <c r="AH31" s="1023"/>
      <c r="AI31" s="1023"/>
      <c r="AJ31" s="1024"/>
      <c r="AK31" s="967">
        <v>71</v>
      </c>
      <c r="AL31" s="958"/>
      <c r="AM31" s="958"/>
      <c r="AN31" s="958"/>
      <c r="AO31" s="958"/>
      <c r="AP31" s="958" t="s">
        <v>568</v>
      </c>
      <c r="AQ31" s="958"/>
      <c r="AR31" s="958"/>
      <c r="AS31" s="958"/>
      <c r="AT31" s="958"/>
      <c r="AU31" s="958" t="s">
        <v>568</v>
      </c>
      <c r="AV31" s="958"/>
      <c r="AW31" s="958"/>
      <c r="AX31" s="958"/>
      <c r="AY31" s="958"/>
      <c r="AZ31" s="1028"/>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396</v>
      </c>
      <c r="C32" s="1018"/>
      <c r="D32" s="1018"/>
      <c r="E32" s="1018"/>
      <c r="F32" s="1018"/>
      <c r="G32" s="1018"/>
      <c r="H32" s="1018"/>
      <c r="I32" s="1018"/>
      <c r="J32" s="1018"/>
      <c r="K32" s="1018"/>
      <c r="L32" s="1018"/>
      <c r="M32" s="1018"/>
      <c r="N32" s="1018"/>
      <c r="O32" s="1018"/>
      <c r="P32" s="1019"/>
      <c r="Q32" s="1025">
        <v>356</v>
      </c>
      <c r="R32" s="1026"/>
      <c r="S32" s="1026"/>
      <c r="T32" s="1026"/>
      <c r="U32" s="1026"/>
      <c r="V32" s="1026">
        <v>299</v>
      </c>
      <c r="W32" s="1026"/>
      <c r="X32" s="1026"/>
      <c r="Y32" s="1026"/>
      <c r="Z32" s="1026"/>
      <c r="AA32" s="1026">
        <v>57</v>
      </c>
      <c r="AB32" s="1026"/>
      <c r="AC32" s="1026"/>
      <c r="AD32" s="1026"/>
      <c r="AE32" s="1027"/>
      <c r="AF32" s="1022">
        <v>778</v>
      </c>
      <c r="AG32" s="1023"/>
      <c r="AH32" s="1023"/>
      <c r="AI32" s="1023"/>
      <c r="AJ32" s="1024"/>
      <c r="AK32" s="967">
        <v>23</v>
      </c>
      <c r="AL32" s="958"/>
      <c r="AM32" s="958"/>
      <c r="AN32" s="958"/>
      <c r="AO32" s="958"/>
      <c r="AP32" s="958">
        <v>63</v>
      </c>
      <c r="AQ32" s="958"/>
      <c r="AR32" s="958"/>
      <c r="AS32" s="958"/>
      <c r="AT32" s="958"/>
      <c r="AU32" s="958">
        <v>1</v>
      </c>
      <c r="AV32" s="958"/>
      <c r="AW32" s="958"/>
      <c r="AX32" s="958"/>
      <c r="AY32" s="958"/>
      <c r="AZ32" s="1028"/>
      <c r="BA32" s="1028"/>
      <c r="BB32" s="1028"/>
      <c r="BC32" s="1028"/>
      <c r="BD32" s="1028"/>
      <c r="BE32" s="959" t="s">
        <v>397</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398</v>
      </c>
      <c r="C33" s="1018"/>
      <c r="D33" s="1018"/>
      <c r="E33" s="1018"/>
      <c r="F33" s="1018"/>
      <c r="G33" s="1018"/>
      <c r="H33" s="1018"/>
      <c r="I33" s="1018"/>
      <c r="J33" s="1018"/>
      <c r="K33" s="1018"/>
      <c r="L33" s="1018"/>
      <c r="M33" s="1018"/>
      <c r="N33" s="1018"/>
      <c r="O33" s="1018"/>
      <c r="P33" s="1019"/>
      <c r="Q33" s="1025">
        <v>19</v>
      </c>
      <c r="R33" s="1026"/>
      <c r="S33" s="1026"/>
      <c r="T33" s="1026"/>
      <c r="U33" s="1026"/>
      <c r="V33" s="1026">
        <v>9</v>
      </c>
      <c r="W33" s="1026"/>
      <c r="X33" s="1026"/>
      <c r="Y33" s="1026"/>
      <c r="Z33" s="1026"/>
      <c r="AA33" s="1026">
        <v>11</v>
      </c>
      <c r="AB33" s="1026"/>
      <c r="AC33" s="1026"/>
      <c r="AD33" s="1026"/>
      <c r="AE33" s="1027"/>
      <c r="AF33" s="1022">
        <v>11</v>
      </c>
      <c r="AG33" s="1023"/>
      <c r="AH33" s="1023"/>
      <c r="AI33" s="1023"/>
      <c r="AJ33" s="1024"/>
      <c r="AK33" s="967">
        <v>7</v>
      </c>
      <c r="AL33" s="958"/>
      <c r="AM33" s="958"/>
      <c r="AN33" s="958"/>
      <c r="AO33" s="958"/>
      <c r="AP33" s="958" t="s">
        <v>553</v>
      </c>
      <c r="AQ33" s="958"/>
      <c r="AR33" s="958"/>
      <c r="AS33" s="958"/>
      <c r="AT33" s="958"/>
      <c r="AU33" s="958" t="s">
        <v>553</v>
      </c>
      <c r="AV33" s="958"/>
      <c r="AW33" s="958"/>
      <c r="AX33" s="958"/>
      <c r="AY33" s="958"/>
      <c r="AZ33" s="1028"/>
      <c r="BA33" s="1028"/>
      <c r="BB33" s="1028"/>
      <c r="BC33" s="1028"/>
      <c r="BD33" s="1028"/>
      <c r="BE33" s="959" t="s">
        <v>399</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400</v>
      </c>
      <c r="C34" s="1018"/>
      <c r="D34" s="1018"/>
      <c r="E34" s="1018"/>
      <c r="F34" s="1018"/>
      <c r="G34" s="1018"/>
      <c r="H34" s="1018"/>
      <c r="I34" s="1018"/>
      <c r="J34" s="1018"/>
      <c r="K34" s="1018"/>
      <c r="L34" s="1018"/>
      <c r="M34" s="1018"/>
      <c r="N34" s="1018"/>
      <c r="O34" s="1018"/>
      <c r="P34" s="1019"/>
      <c r="Q34" s="1025">
        <v>172</v>
      </c>
      <c r="R34" s="1026"/>
      <c r="S34" s="1026"/>
      <c r="T34" s="1026"/>
      <c r="U34" s="1026"/>
      <c r="V34" s="1026">
        <v>170</v>
      </c>
      <c r="W34" s="1026"/>
      <c r="X34" s="1026"/>
      <c r="Y34" s="1026"/>
      <c r="Z34" s="1026"/>
      <c r="AA34" s="1026">
        <v>2</v>
      </c>
      <c r="AB34" s="1026"/>
      <c r="AC34" s="1026"/>
      <c r="AD34" s="1026"/>
      <c r="AE34" s="1027"/>
      <c r="AF34" s="1022">
        <v>2</v>
      </c>
      <c r="AG34" s="1023"/>
      <c r="AH34" s="1023"/>
      <c r="AI34" s="1023"/>
      <c r="AJ34" s="1024"/>
      <c r="AK34" s="967">
        <v>119</v>
      </c>
      <c r="AL34" s="958"/>
      <c r="AM34" s="958"/>
      <c r="AN34" s="958"/>
      <c r="AO34" s="958"/>
      <c r="AP34" s="958">
        <v>436</v>
      </c>
      <c r="AQ34" s="958"/>
      <c r="AR34" s="958"/>
      <c r="AS34" s="958"/>
      <c r="AT34" s="958"/>
      <c r="AU34" s="958">
        <v>433</v>
      </c>
      <c r="AV34" s="958"/>
      <c r="AW34" s="958"/>
      <c r="AX34" s="958"/>
      <c r="AY34" s="958"/>
      <c r="AZ34" s="1028"/>
      <c r="BA34" s="1028"/>
      <c r="BB34" s="1028"/>
      <c r="BC34" s="1028"/>
      <c r="BD34" s="1028"/>
      <c r="BE34" s="959" t="s">
        <v>399</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380</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878</v>
      </c>
      <c r="AG63" s="946"/>
      <c r="AH63" s="946"/>
      <c r="AI63" s="946"/>
      <c r="AJ63" s="1009"/>
      <c r="AK63" s="1010"/>
      <c r="AL63" s="950"/>
      <c r="AM63" s="950"/>
      <c r="AN63" s="950"/>
      <c r="AO63" s="950"/>
      <c r="AP63" s="946">
        <v>499</v>
      </c>
      <c r="AQ63" s="946"/>
      <c r="AR63" s="946"/>
      <c r="AS63" s="946"/>
      <c r="AT63" s="946"/>
      <c r="AU63" s="946">
        <v>434</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405</v>
      </c>
      <c r="AV66" s="989"/>
      <c r="AW66" s="989"/>
      <c r="AX66" s="989"/>
      <c r="AY66" s="990"/>
      <c r="AZ66" s="988" t="s">
        <v>365</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559</v>
      </c>
      <c r="C68" s="973"/>
      <c r="D68" s="973"/>
      <c r="E68" s="973"/>
      <c r="F68" s="973"/>
      <c r="G68" s="973"/>
      <c r="H68" s="973"/>
      <c r="I68" s="973"/>
      <c r="J68" s="973"/>
      <c r="K68" s="973"/>
      <c r="L68" s="973"/>
      <c r="M68" s="973"/>
      <c r="N68" s="973"/>
      <c r="O68" s="973"/>
      <c r="P68" s="974"/>
      <c r="Q68" s="975">
        <v>2008</v>
      </c>
      <c r="R68" s="969"/>
      <c r="S68" s="969"/>
      <c r="T68" s="969"/>
      <c r="U68" s="969"/>
      <c r="V68" s="969">
        <v>1901</v>
      </c>
      <c r="W68" s="969"/>
      <c r="X68" s="969"/>
      <c r="Y68" s="969"/>
      <c r="Z68" s="969"/>
      <c r="AA68" s="969">
        <v>107</v>
      </c>
      <c r="AB68" s="969"/>
      <c r="AC68" s="969"/>
      <c r="AD68" s="969"/>
      <c r="AE68" s="969"/>
      <c r="AF68" s="969">
        <v>107</v>
      </c>
      <c r="AG68" s="969"/>
      <c r="AH68" s="969"/>
      <c r="AI68" s="969"/>
      <c r="AJ68" s="969"/>
      <c r="AK68" s="969">
        <v>25</v>
      </c>
      <c r="AL68" s="969"/>
      <c r="AM68" s="969"/>
      <c r="AN68" s="969"/>
      <c r="AO68" s="969"/>
      <c r="AP68" s="969" t="s">
        <v>568</v>
      </c>
      <c r="AQ68" s="969"/>
      <c r="AR68" s="969"/>
      <c r="AS68" s="969"/>
      <c r="AT68" s="969"/>
      <c r="AU68" s="969" t="s">
        <v>568</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560</v>
      </c>
      <c r="C69" s="962"/>
      <c r="D69" s="962"/>
      <c r="E69" s="962"/>
      <c r="F69" s="962"/>
      <c r="G69" s="962"/>
      <c r="H69" s="962"/>
      <c r="I69" s="962"/>
      <c r="J69" s="962"/>
      <c r="K69" s="962"/>
      <c r="L69" s="962"/>
      <c r="M69" s="962"/>
      <c r="N69" s="962"/>
      <c r="O69" s="962"/>
      <c r="P69" s="963"/>
      <c r="Q69" s="964">
        <v>30</v>
      </c>
      <c r="R69" s="958"/>
      <c r="S69" s="958"/>
      <c r="T69" s="958"/>
      <c r="U69" s="958"/>
      <c r="V69" s="958">
        <v>26</v>
      </c>
      <c r="W69" s="958"/>
      <c r="X69" s="958"/>
      <c r="Y69" s="958"/>
      <c r="Z69" s="958"/>
      <c r="AA69" s="958">
        <v>4</v>
      </c>
      <c r="AB69" s="958"/>
      <c r="AC69" s="958"/>
      <c r="AD69" s="958"/>
      <c r="AE69" s="958"/>
      <c r="AF69" s="958">
        <v>4</v>
      </c>
      <c r="AG69" s="958"/>
      <c r="AH69" s="958"/>
      <c r="AI69" s="958"/>
      <c r="AJ69" s="958"/>
      <c r="AK69" s="958">
        <v>13</v>
      </c>
      <c r="AL69" s="958"/>
      <c r="AM69" s="958"/>
      <c r="AN69" s="958"/>
      <c r="AO69" s="958"/>
      <c r="AP69" s="958" t="s">
        <v>568</v>
      </c>
      <c r="AQ69" s="958"/>
      <c r="AR69" s="958"/>
      <c r="AS69" s="958"/>
      <c r="AT69" s="958"/>
      <c r="AU69" s="958" t="s">
        <v>568</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561</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t="s">
        <v>568</v>
      </c>
      <c r="AL70" s="958"/>
      <c r="AM70" s="958"/>
      <c r="AN70" s="958"/>
      <c r="AO70" s="958"/>
      <c r="AP70" s="958" t="s">
        <v>568</v>
      </c>
      <c r="AQ70" s="958"/>
      <c r="AR70" s="958"/>
      <c r="AS70" s="958"/>
      <c r="AT70" s="958"/>
      <c r="AU70" s="958" t="s">
        <v>568</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562</v>
      </c>
      <c r="C71" s="962"/>
      <c r="D71" s="962"/>
      <c r="E71" s="962"/>
      <c r="F71" s="962"/>
      <c r="G71" s="962"/>
      <c r="H71" s="962"/>
      <c r="I71" s="962"/>
      <c r="J71" s="962"/>
      <c r="K71" s="962"/>
      <c r="L71" s="962"/>
      <c r="M71" s="962"/>
      <c r="N71" s="962"/>
      <c r="O71" s="962"/>
      <c r="P71" s="963"/>
      <c r="Q71" s="964">
        <v>113</v>
      </c>
      <c r="R71" s="958"/>
      <c r="S71" s="958"/>
      <c r="T71" s="958"/>
      <c r="U71" s="958"/>
      <c r="V71" s="958">
        <v>107</v>
      </c>
      <c r="W71" s="958"/>
      <c r="X71" s="958"/>
      <c r="Y71" s="958"/>
      <c r="Z71" s="958"/>
      <c r="AA71" s="958">
        <v>6</v>
      </c>
      <c r="AB71" s="958"/>
      <c r="AC71" s="958"/>
      <c r="AD71" s="958"/>
      <c r="AE71" s="958"/>
      <c r="AF71" s="958">
        <v>6</v>
      </c>
      <c r="AG71" s="958"/>
      <c r="AH71" s="958"/>
      <c r="AI71" s="958"/>
      <c r="AJ71" s="958"/>
      <c r="AK71" s="958">
        <v>5</v>
      </c>
      <c r="AL71" s="958"/>
      <c r="AM71" s="958"/>
      <c r="AN71" s="958"/>
      <c r="AO71" s="958"/>
      <c r="AP71" s="958" t="s">
        <v>568</v>
      </c>
      <c r="AQ71" s="958"/>
      <c r="AR71" s="958"/>
      <c r="AS71" s="958"/>
      <c r="AT71" s="958"/>
      <c r="AU71" s="958" t="s">
        <v>568</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563</v>
      </c>
      <c r="C72" s="962"/>
      <c r="D72" s="962"/>
      <c r="E72" s="962"/>
      <c r="F72" s="962"/>
      <c r="G72" s="962"/>
      <c r="H72" s="962"/>
      <c r="I72" s="962"/>
      <c r="J72" s="962"/>
      <c r="K72" s="962"/>
      <c r="L72" s="962"/>
      <c r="M72" s="962"/>
      <c r="N72" s="962"/>
      <c r="O72" s="962"/>
      <c r="P72" s="963"/>
      <c r="Q72" s="964">
        <v>169552</v>
      </c>
      <c r="R72" s="958"/>
      <c r="S72" s="958"/>
      <c r="T72" s="958"/>
      <c r="U72" s="958"/>
      <c r="V72" s="958">
        <v>166609</v>
      </c>
      <c r="W72" s="958"/>
      <c r="X72" s="958"/>
      <c r="Y72" s="958"/>
      <c r="Z72" s="958"/>
      <c r="AA72" s="958">
        <v>2943</v>
      </c>
      <c r="AB72" s="958"/>
      <c r="AC72" s="958"/>
      <c r="AD72" s="958"/>
      <c r="AE72" s="958"/>
      <c r="AF72" s="958">
        <v>2943</v>
      </c>
      <c r="AG72" s="958"/>
      <c r="AH72" s="958"/>
      <c r="AI72" s="958"/>
      <c r="AJ72" s="958"/>
      <c r="AK72" s="958">
        <v>1308</v>
      </c>
      <c r="AL72" s="958"/>
      <c r="AM72" s="958"/>
      <c r="AN72" s="958"/>
      <c r="AO72" s="958"/>
      <c r="AP72" s="958" t="s">
        <v>492</v>
      </c>
      <c r="AQ72" s="958"/>
      <c r="AR72" s="958"/>
      <c r="AS72" s="958"/>
      <c r="AT72" s="958"/>
      <c r="AU72" s="958" t="s">
        <v>492</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564</v>
      </c>
      <c r="C73" s="962"/>
      <c r="D73" s="962"/>
      <c r="E73" s="962"/>
      <c r="F73" s="962"/>
      <c r="G73" s="962"/>
      <c r="H73" s="962"/>
      <c r="I73" s="962"/>
      <c r="J73" s="962"/>
      <c r="K73" s="962"/>
      <c r="L73" s="962"/>
      <c r="M73" s="962"/>
      <c r="N73" s="962"/>
      <c r="O73" s="962"/>
      <c r="P73" s="963"/>
      <c r="Q73" s="964">
        <v>1446</v>
      </c>
      <c r="R73" s="958"/>
      <c r="S73" s="958"/>
      <c r="T73" s="958"/>
      <c r="U73" s="958"/>
      <c r="V73" s="958">
        <v>1333</v>
      </c>
      <c r="W73" s="958"/>
      <c r="X73" s="958"/>
      <c r="Y73" s="958"/>
      <c r="Z73" s="958"/>
      <c r="AA73" s="958">
        <v>113</v>
      </c>
      <c r="AB73" s="958"/>
      <c r="AC73" s="958"/>
      <c r="AD73" s="958"/>
      <c r="AE73" s="958"/>
      <c r="AF73" s="958">
        <v>113</v>
      </c>
      <c r="AG73" s="958"/>
      <c r="AH73" s="958"/>
      <c r="AI73" s="958"/>
      <c r="AJ73" s="958"/>
      <c r="AK73" s="958">
        <v>329</v>
      </c>
      <c r="AL73" s="958"/>
      <c r="AM73" s="958"/>
      <c r="AN73" s="958"/>
      <c r="AO73" s="958"/>
      <c r="AP73" s="958">
        <v>94</v>
      </c>
      <c r="AQ73" s="958"/>
      <c r="AR73" s="958"/>
      <c r="AS73" s="958"/>
      <c r="AT73" s="958"/>
      <c r="AU73" s="958">
        <v>15</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565</v>
      </c>
      <c r="C74" s="962"/>
      <c r="D74" s="962"/>
      <c r="E74" s="962"/>
      <c r="F74" s="962"/>
      <c r="G74" s="962"/>
      <c r="H74" s="962"/>
      <c r="I74" s="962"/>
      <c r="J74" s="962"/>
      <c r="K74" s="962"/>
      <c r="L74" s="962"/>
      <c r="M74" s="962"/>
      <c r="N74" s="962"/>
      <c r="O74" s="962"/>
      <c r="P74" s="963"/>
      <c r="Q74" s="964">
        <v>1121</v>
      </c>
      <c r="R74" s="958"/>
      <c r="S74" s="958"/>
      <c r="T74" s="958"/>
      <c r="U74" s="958"/>
      <c r="V74" s="958">
        <v>1095</v>
      </c>
      <c r="W74" s="958"/>
      <c r="X74" s="958"/>
      <c r="Y74" s="958"/>
      <c r="Z74" s="958"/>
      <c r="AA74" s="958">
        <v>26</v>
      </c>
      <c r="AB74" s="958"/>
      <c r="AC74" s="958"/>
      <c r="AD74" s="958"/>
      <c r="AE74" s="958"/>
      <c r="AF74" s="958">
        <v>26</v>
      </c>
      <c r="AG74" s="958"/>
      <c r="AH74" s="958"/>
      <c r="AI74" s="958"/>
      <c r="AJ74" s="958"/>
      <c r="AK74" s="958">
        <v>24</v>
      </c>
      <c r="AL74" s="958"/>
      <c r="AM74" s="958"/>
      <c r="AN74" s="958"/>
      <c r="AO74" s="958"/>
      <c r="AP74" s="958">
        <v>577</v>
      </c>
      <c r="AQ74" s="958"/>
      <c r="AR74" s="958"/>
      <c r="AS74" s="958"/>
      <c r="AT74" s="958"/>
      <c r="AU74" s="958">
        <v>253</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566</v>
      </c>
      <c r="C75" s="962"/>
      <c r="D75" s="962"/>
      <c r="E75" s="962"/>
      <c r="F75" s="962"/>
      <c r="G75" s="962"/>
      <c r="H75" s="962"/>
      <c r="I75" s="962"/>
      <c r="J75" s="962"/>
      <c r="K75" s="962"/>
      <c r="L75" s="962"/>
      <c r="M75" s="962"/>
      <c r="N75" s="962"/>
      <c r="O75" s="962"/>
      <c r="P75" s="963"/>
      <c r="Q75" s="965">
        <v>140</v>
      </c>
      <c r="R75" s="966"/>
      <c r="S75" s="966"/>
      <c r="T75" s="966"/>
      <c r="U75" s="967"/>
      <c r="V75" s="968">
        <v>136</v>
      </c>
      <c r="W75" s="966"/>
      <c r="X75" s="966"/>
      <c r="Y75" s="966"/>
      <c r="Z75" s="967"/>
      <c r="AA75" s="968">
        <v>4</v>
      </c>
      <c r="AB75" s="966"/>
      <c r="AC75" s="966"/>
      <c r="AD75" s="966"/>
      <c r="AE75" s="967"/>
      <c r="AF75" s="968">
        <v>4</v>
      </c>
      <c r="AG75" s="966"/>
      <c r="AH75" s="966"/>
      <c r="AI75" s="966"/>
      <c r="AJ75" s="967"/>
      <c r="AK75" s="968" t="s">
        <v>568</v>
      </c>
      <c r="AL75" s="966"/>
      <c r="AM75" s="966"/>
      <c r="AN75" s="966"/>
      <c r="AO75" s="967"/>
      <c r="AP75" s="968" t="s">
        <v>568</v>
      </c>
      <c r="AQ75" s="966"/>
      <c r="AR75" s="966"/>
      <c r="AS75" s="966"/>
      <c r="AT75" s="967"/>
      <c r="AU75" s="968" t="s">
        <v>568</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380</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3205</v>
      </c>
      <c r="AG88" s="946"/>
      <c r="AH88" s="946"/>
      <c r="AI88" s="946"/>
      <c r="AJ88" s="946"/>
      <c r="AK88" s="950"/>
      <c r="AL88" s="950"/>
      <c r="AM88" s="950"/>
      <c r="AN88" s="950"/>
      <c r="AO88" s="950"/>
      <c r="AP88" s="946">
        <v>671</v>
      </c>
      <c r="AQ88" s="946"/>
      <c r="AR88" s="946"/>
      <c r="AS88" s="946"/>
      <c r="AT88" s="946"/>
      <c r="AU88" s="946">
        <v>141</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380</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v>
      </c>
      <c r="CS102" s="940"/>
      <c r="CT102" s="940"/>
      <c r="CU102" s="940"/>
      <c r="CV102" s="941"/>
      <c r="CW102" s="939">
        <v>15</v>
      </c>
      <c r="CX102" s="940"/>
      <c r="CY102" s="940"/>
      <c r="CZ102" s="940"/>
      <c r="DA102" s="941"/>
      <c r="DB102" s="939" t="s">
        <v>571</v>
      </c>
      <c r="DC102" s="940"/>
      <c r="DD102" s="940"/>
      <c r="DE102" s="940"/>
      <c r="DF102" s="941"/>
      <c r="DG102" s="939" t="s">
        <v>571</v>
      </c>
      <c r="DH102" s="940"/>
      <c r="DI102" s="940"/>
      <c r="DJ102" s="940"/>
      <c r="DK102" s="941"/>
      <c r="DL102" s="939" t="s">
        <v>571</v>
      </c>
      <c r="DM102" s="940"/>
      <c r="DN102" s="940"/>
      <c r="DO102" s="940"/>
      <c r="DP102" s="941"/>
      <c r="DQ102" s="939" t="s">
        <v>571</v>
      </c>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295</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295</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295</v>
      </c>
      <c r="DR109" s="883"/>
      <c r="DS109" s="883"/>
      <c r="DT109" s="883"/>
      <c r="DU109" s="884"/>
      <c r="DV109" s="885" t="s">
        <v>417</v>
      </c>
      <c r="DW109" s="883"/>
      <c r="DX109" s="883"/>
      <c r="DY109" s="883"/>
      <c r="DZ109" s="916"/>
    </row>
    <row r="110" spans="1:131" s="224"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646991</v>
      </c>
      <c r="AB110" s="876"/>
      <c r="AC110" s="876"/>
      <c r="AD110" s="876"/>
      <c r="AE110" s="877"/>
      <c r="AF110" s="878">
        <v>662157</v>
      </c>
      <c r="AG110" s="876"/>
      <c r="AH110" s="876"/>
      <c r="AI110" s="876"/>
      <c r="AJ110" s="877"/>
      <c r="AK110" s="878">
        <v>691290</v>
      </c>
      <c r="AL110" s="876"/>
      <c r="AM110" s="876"/>
      <c r="AN110" s="876"/>
      <c r="AO110" s="877"/>
      <c r="AP110" s="879">
        <v>15.6</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5998426</v>
      </c>
      <c r="BR110" s="829"/>
      <c r="BS110" s="829"/>
      <c r="BT110" s="829"/>
      <c r="BU110" s="829"/>
      <c r="BV110" s="829">
        <v>5788340</v>
      </c>
      <c r="BW110" s="829"/>
      <c r="BX110" s="829"/>
      <c r="BY110" s="829"/>
      <c r="BZ110" s="829"/>
      <c r="CA110" s="829">
        <v>5573486</v>
      </c>
      <c r="CB110" s="829"/>
      <c r="CC110" s="829"/>
      <c r="CD110" s="829"/>
      <c r="CE110" s="829"/>
      <c r="CF110" s="853">
        <v>125.7</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580818</v>
      </c>
      <c r="BR112" s="804"/>
      <c r="BS112" s="804"/>
      <c r="BT112" s="804"/>
      <c r="BU112" s="804"/>
      <c r="BV112" s="804">
        <v>517625</v>
      </c>
      <c r="BW112" s="804"/>
      <c r="BX112" s="804"/>
      <c r="BY112" s="804"/>
      <c r="BZ112" s="804"/>
      <c r="CA112" s="804">
        <v>433849</v>
      </c>
      <c r="CB112" s="804"/>
      <c r="CC112" s="804"/>
      <c r="CD112" s="804"/>
      <c r="CE112" s="804"/>
      <c r="CF112" s="862">
        <v>9.8000000000000007</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77730</v>
      </c>
      <c r="AB113" s="906"/>
      <c r="AC113" s="906"/>
      <c r="AD113" s="906"/>
      <c r="AE113" s="907"/>
      <c r="AF113" s="908">
        <v>80361</v>
      </c>
      <c r="AG113" s="906"/>
      <c r="AH113" s="906"/>
      <c r="AI113" s="906"/>
      <c r="AJ113" s="907"/>
      <c r="AK113" s="908">
        <v>61731</v>
      </c>
      <c r="AL113" s="906"/>
      <c r="AM113" s="906"/>
      <c r="AN113" s="906"/>
      <c r="AO113" s="907"/>
      <c r="AP113" s="909">
        <v>1.4</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v>220809</v>
      </c>
      <c r="BR113" s="804"/>
      <c r="BS113" s="804"/>
      <c r="BT113" s="804"/>
      <c r="BU113" s="804"/>
      <c r="BV113" s="804">
        <v>180496</v>
      </c>
      <c r="BW113" s="804"/>
      <c r="BX113" s="804"/>
      <c r="BY113" s="804"/>
      <c r="BZ113" s="804"/>
      <c r="CA113" s="804">
        <v>268077</v>
      </c>
      <c r="CB113" s="804"/>
      <c r="CC113" s="804"/>
      <c r="CD113" s="804"/>
      <c r="CE113" s="804"/>
      <c r="CF113" s="862">
        <v>6</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44673</v>
      </c>
      <c r="AB114" s="767"/>
      <c r="AC114" s="767"/>
      <c r="AD114" s="767"/>
      <c r="AE114" s="768"/>
      <c r="AF114" s="769">
        <v>44983</v>
      </c>
      <c r="AG114" s="767"/>
      <c r="AH114" s="767"/>
      <c r="AI114" s="767"/>
      <c r="AJ114" s="768"/>
      <c r="AK114" s="769">
        <v>44123</v>
      </c>
      <c r="AL114" s="767"/>
      <c r="AM114" s="767"/>
      <c r="AN114" s="767"/>
      <c r="AO114" s="768"/>
      <c r="AP114" s="811">
        <v>1</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1232673</v>
      </c>
      <c r="BR114" s="804"/>
      <c r="BS114" s="804"/>
      <c r="BT114" s="804"/>
      <c r="BU114" s="804"/>
      <c r="BV114" s="804">
        <v>1283195</v>
      </c>
      <c r="BW114" s="804"/>
      <c r="BX114" s="804"/>
      <c r="BY114" s="804"/>
      <c r="BZ114" s="804"/>
      <c r="CA114" s="804">
        <v>1324393</v>
      </c>
      <c r="CB114" s="804"/>
      <c r="CC114" s="804"/>
      <c r="CD114" s="804"/>
      <c r="CE114" s="804"/>
      <c r="CF114" s="862">
        <v>29.9</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769394</v>
      </c>
      <c r="AB117" s="890"/>
      <c r="AC117" s="890"/>
      <c r="AD117" s="890"/>
      <c r="AE117" s="891"/>
      <c r="AF117" s="892">
        <v>787501</v>
      </c>
      <c r="AG117" s="890"/>
      <c r="AH117" s="890"/>
      <c r="AI117" s="890"/>
      <c r="AJ117" s="891"/>
      <c r="AK117" s="892">
        <v>797144</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295</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178</v>
      </c>
      <c r="BA119" s="247"/>
      <c r="BB119" s="247"/>
      <c r="BC119" s="247"/>
      <c r="BD119" s="247"/>
      <c r="BE119" s="247"/>
      <c r="BF119" s="247"/>
      <c r="BG119" s="247"/>
      <c r="BH119" s="247"/>
      <c r="BI119" s="247"/>
      <c r="BJ119" s="247"/>
      <c r="BK119" s="247"/>
      <c r="BL119" s="247"/>
      <c r="BM119" s="247"/>
      <c r="BN119" s="247"/>
      <c r="BO119" s="864" t="s">
        <v>447</v>
      </c>
      <c r="BP119" s="865"/>
      <c r="BQ119" s="866">
        <v>8032726</v>
      </c>
      <c r="BR119" s="832"/>
      <c r="BS119" s="832"/>
      <c r="BT119" s="832"/>
      <c r="BU119" s="832"/>
      <c r="BV119" s="832">
        <v>7769656</v>
      </c>
      <c r="BW119" s="832"/>
      <c r="BX119" s="832"/>
      <c r="BY119" s="832"/>
      <c r="BZ119" s="832"/>
      <c r="CA119" s="832">
        <v>7599805</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5931113</v>
      </c>
      <c r="BR120" s="829"/>
      <c r="BS120" s="829"/>
      <c r="BT120" s="829"/>
      <c r="BU120" s="829"/>
      <c r="BV120" s="829">
        <v>7263305</v>
      </c>
      <c r="BW120" s="829"/>
      <c r="BX120" s="829"/>
      <c r="BY120" s="829"/>
      <c r="BZ120" s="829"/>
      <c r="CA120" s="829">
        <v>8908370</v>
      </c>
      <c r="CB120" s="829"/>
      <c r="CC120" s="829"/>
      <c r="CD120" s="829"/>
      <c r="CE120" s="829"/>
      <c r="CF120" s="853">
        <v>200.9</v>
      </c>
      <c r="CG120" s="854"/>
      <c r="CH120" s="854"/>
      <c r="CI120" s="854"/>
      <c r="CJ120" s="854"/>
      <c r="CK120" s="855" t="s">
        <v>451</v>
      </c>
      <c r="CL120" s="839"/>
      <c r="CM120" s="839"/>
      <c r="CN120" s="839"/>
      <c r="CO120" s="840"/>
      <c r="CP120" s="859" t="s">
        <v>400</v>
      </c>
      <c r="CQ120" s="860"/>
      <c r="CR120" s="860"/>
      <c r="CS120" s="860"/>
      <c r="CT120" s="860"/>
      <c r="CU120" s="860"/>
      <c r="CV120" s="860"/>
      <c r="CW120" s="860"/>
      <c r="CX120" s="860"/>
      <c r="CY120" s="860"/>
      <c r="CZ120" s="860"/>
      <c r="DA120" s="860"/>
      <c r="DB120" s="860"/>
      <c r="DC120" s="860"/>
      <c r="DD120" s="860"/>
      <c r="DE120" s="860"/>
      <c r="DF120" s="861"/>
      <c r="DG120" s="848">
        <v>558353</v>
      </c>
      <c r="DH120" s="829"/>
      <c r="DI120" s="829"/>
      <c r="DJ120" s="829"/>
      <c r="DK120" s="829"/>
      <c r="DL120" s="829">
        <v>503470</v>
      </c>
      <c r="DM120" s="829"/>
      <c r="DN120" s="829"/>
      <c r="DO120" s="829"/>
      <c r="DP120" s="829"/>
      <c r="DQ120" s="829">
        <v>432912</v>
      </c>
      <c r="DR120" s="829"/>
      <c r="DS120" s="829"/>
      <c r="DT120" s="829"/>
      <c r="DU120" s="829"/>
      <c r="DV120" s="830">
        <v>9.8000000000000007</v>
      </c>
      <c r="DW120" s="830"/>
      <c r="DX120" s="830"/>
      <c r="DY120" s="830"/>
      <c r="DZ120" s="831"/>
    </row>
    <row r="121" spans="1:130" s="224"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64032</v>
      </c>
      <c r="BR121" s="804"/>
      <c r="BS121" s="804"/>
      <c r="BT121" s="804"/>
      <c r="BU121" s="804"/>
      <c r="BV121" s="804">
        <v>52471</v>
      </c>
      <c r="BW121" s="804"/>
      <c r="BX121" s="804"/>
      <c r="BY121" s="804"/>
      <c r="BZ121" s="804"/>
      <c r="CA121" s="804">
        <v>44113</v>
      </c>
      <c r="CB121" s="804"/>
      <c r="CC121" s="804"/>
      <c r="CD121" s="804"/>
      <c r="CE121" s="804"/>
      <c r="CF121" s="862">
        <v>1</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18384</v>
      </c>
      <c r="DH121" s="804"/>
      <c r="DI121" s="804"/>
      <c r="DJ121" s="804"/>
      <c r="DK121" s="804"/>
      <c r="DL121" s="804">
        <v>14155</v>
      </c>
      <c r="DM121" s="804"/>
      <c r="DN121" s="804"/>
      <c r="DO121" s="804"/>
      <c r="DP121" s="804"/>
      <c r="DQ121" s="804">
        <v>937</v>
      </c>
      <c r="DR121" s="804"/>
      <c r="DS121" s="804"/>
      <c r="DT121" s="804"/>
      <c r="DU121" s="804"/>
      <c r="DV121" s="781">
        <v>0</v>
      </c>
      <c r="DW121" s="781"/>
      <c r="DX121" s="781"/>
      <c r="DY121" s="781"/>
      <c r="DZ121" s="782"/>
    </row>
    <row r="122" spans="1:130" s="224"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4967005</v>
      </c>
      <c r="BR122" s="832"/>
      <c r="BS122" s="832"/>
      <c r="BT122" s="832"/>
      <c r="BU122" s="832"/>
      <c r="BV122" s="832">
        <v>4841661</v>
      </c>
      <c r="BW122" s="832"/>
      <c r="BX122" s="832"/>
      <c r="BY122" s="832"/>
      <c r="BZ122" s="832"/>
      <c r="CA122" s="832">
        <v>4733867</v>
      </c>
      <c r="CB122" s="832"/>
      <c r="CC122" s="832"/>
      <c r="CD122" s="832"/>
      <c r="CE122" s="832"/>
      <c r="CF122" s="833">
        <v>106.7</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178</v>
      </c>
      <c r="BA123" s="247"/>
      <c r="BB123" s="247"/>
      <c r="BC123" s="247"/>
      <c r="BD123" s="247"/>
      <c r="BE123" s="247"/>
      <c r="BF123" s="247"/>
      <c r="BG123" s="247"/>
      <c r="BH123" s="247"/>
      <c r="BI123" s="247"/>
      <c r="BJ123" s="247"/>
      <c r="BK123" s="247"/>
      <c r="BL123" s="247"/>
      <c r="BM123" s="247"/>
      <c r="BN123" s="247"/>
      <c r="BO123" s="864" t="s">
        <v>455</v>
      </c>
      <c r="BP123" s="865"/>
      <c r="BQ123" s="819">
        <v>10962150</v>
      </c>
      <c r="BR123" s="820"/>
      <c r="BS123" s="820"/>
      <c r="BT123" s="820"/>
      <c r="BU123" s="820"/>
      <c r="BV123" s="820">
        <v>12157437</v>
      </c>
      <c r="BW123" s="820"/>
      <c r="BX123" s="820"/>
      <c r="BY123" s="820"/>
      <c r="BZ123" s="820"/>
      <c r="CA123" s="820">
        <v>13686350</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4081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17604</v>
      </c>
      <c r="AB128" s="788"/>
      <c r="AC128" s="788"/>
      <c r="AD128" s="788"/>
      <c r="AE128" s="789"/>
      <c r="AF128" s="790">
        <v>12667</v>
      </c>
      <c r="AG128" s="788"/>
      <c r="AH128" s="788"/>
      <c r="AI128" s="788"/>
      <c r="AJ128" s="789"/>
      <c r="AK128" s="790">
        <v>9265</v>
      </c>
      <c r="AL128" s="788"/>
      <c r="AM128" s="788"/>
      <c r="AN128" s="788"/>
      <c r="AO128" s="789"/>
      <c r="AP128" s="791"/>
      <c r="AQ128" s="792"/>
      <c r="AR128" s="792"/>
      <c r="AS128" s="792"/>
      <c r="AT128" s="793"/>
      <c r="AU128" s="226"/>
      <c r="AV128" s="226"/>
      <c r="AW128" s="226"/>
      <c r="AX128" s="794" t="s">
        <v>469</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4894890</v>
      </c>
      <c r="AB129" s="767"/>
      <c r="AC129" s="767"/>
      <c r="AD129" s="767"/>
      <c r="AE129" s="768"/>
      <c r="AF129" s="769">
        <v>4782883</v>
      </c>
      <c r="AG129" s="767"/>
      <c r="AH129" s="767"/>
      <c r="AI129" s="767"/>
      <c r="AJ129" s="768"/>
      <c r="AK129" s="769">
        <v>4825235</v>
      </c>
      <c r="AL129" s="767"/>
      <c r="AM129" s="767"/>
      <c r="AN129" s="767"/>
      <c r="AO129" s="768"/>
      <c r="AP129" s="770"/>
      <c r="AQ129" s="771"/>
      <c r="AR129" s="771"/>
      <c r="AS129" s="771"/>
      <c r="AT129" s="772"/>
      <c r="AU129" s="227"/>
      <c r="AV129" s="227"/>
      <c r="AW129" s="227"/>
      <c r="AX129" s="738" t="s">
        <v>472</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392918</v>
      </c>
      <c r="AB130" s="767"/>
      <c r="AC130" s="767"/>
      <c r="AD130" s="767"/>
      <c r="AE130" s="768"/>
      <c r="AF130" s="769">
        <v>394853</v>
      </c>
      <c r="AG130" s="767"/>
      <c r="AH130" s="767"/>
      <c r="AI130" s="767"/>
      <c r="AJ130" s="768"/>
      <c r="AK130" s="769">
        <v>390104</v>
      </c>
      <c r="AL130" s="767"/>
      <c r="AM130" s="767"/>
      <c r="AN130" s="767"/>
      <c r="AO130" s="768"/>
      <c r="AP130" s="770"/>
      <c r="AQ130" s="771"/>
      <c r="AR130" s="771"/>
      <c r="AS130" s="771"/>
      <c r="AT130" s="772"/>
      <c r="AU130" s="227"/>
      <c r="AV130" s="227"/>
      <c r="AW130" s="227"/>
      <c r="AX130" s="738" t="s">
        <v>475</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4501972</v>
      </c>
      <c r="AB131" s="751"/>
      <c r="AC131" s="751"/>
      <c r="AD131" s="751"/>
      <c r="AE131" s="752"/>
      <c r="AF131" s="753">
        <v>4388030</v>
      </c>
      <c r="AG131" s="751"/>
      <c r="AH131" s="751"/>
      <c r="AI131" s="751"/>
      <c r="AJ131" s="752"/>
      <c r="AK131" s="753">
        <v>4435131</v>
      </c>
      <c r="AL131" s="751"/>
      <c r="AM131" s="751"/>
      <c r="AN131" s="751"/>
      <c r="AO131" s="752"/>
      <c r="AP131" s="754"/>
      <c r="AQ131" s="755"/>
      <c r="AR131" s="755"/>
      <c r="AS131" s="755"/>
      <c r="AT131" s="756"/>
      <c r="AU131" s="227"/>
      <c r="AV131" s="227"/>
      <c r="AW131" s="227"/>
      <c r="AX131" s="716" t="s">
        <v>477</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7.971440071</v>
      </c>
      <c r="AB132" s="732"/>
      <c r="AC132" s="732"/>
      <c r="AD132" s="732"/>
      <c r="AE132" s="733"/>
      <c r="AF132" s="734">
        <v>8.6594895659999995</v>
      </c>
      <c r="AG132" s="732"/>
      <c r="AH132" s="732"/>
      <c r="AI132" s="732"/>
      <c r="AJ132" s="733"/>
      <c r="AK132" s="734">
        <v>8.9687317009999994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7.8</v>
      </c>
      <c r="AB133" s="711"/>
      <c r="AC133" s="711"/>
      <c r="AD133" s="711"/>
      <c r="AE133" s="712"/>
      <c r="AF133" s="710">
        <v>8.1999999999999993</v>
      </c>
      <c r="AG133" s="711"/>
      <c r="AH133" s="711"/>
      <c r="AI133" s="711"/>
      <c r="AJ133" s="712"/>
      <c r="AK133" s="710">
        <v>8.5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1Hx0LAEzLVuF1qYhhZEWQtG10n5M0xVlUeEO2I+OKxcCnKYuCNvWcBO2OH6YALs6rXCK9fmRCf1TVTyl0U7jQ==" saltValue="MBD5cCnnr2wYjrh4N+qZ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k0mmm12C9Z9l4r3msSuRiPumvUG+Qq9AZv02tiocXRxxCQbtTtYwMyHhcTIiTxShepBXKJN5ruuFXUloBRahnA==" saltValue="sLkuhE7oFVos4rEHRJbl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evCRUL4MVqTJzPE0lCgCAdEa9OcNgHKv6YC97ywkvlPRGWR7y9F49njNslToMkEXxCP5dhRQIpQH0+jr80Q9g==" saltValue="7mTmrQDBxcC0flzPbxU58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05" t="s">
        <v>484</v>
      </c>
      <c r="AP7" s="265"/>
      <c r="AQ7" s="266" t="s">
        <v>485</v>
      </c>
      <c r="AR7" s="267"/>
    </row>
    <row r="8" spans="1:46" x14ac:dyDescent="0.15">
      <c r="A8" s="259"/>
      <c r="AK8" s="268"/>
      <c r="AL8" s="269"/>
      <c r="AM8" s="269"/>
      <c r="AN8" s="270"/>
      <c r="AO8" s="1106"/>
      <c r="AP8" s="271" t="s">
        <v>486</v>
      </c>
      <c r="AQ8" s="272" t="s">
        <v>487</v>
      </c>
      <c r="AR8" s="273" t="s">
        <v>488</v>
      </c>
    </row>
    <row r="9" spans="1:46" x14ac:dyDescent="0.15">
      <c r="A9" s="259"/>
      <c r="AK9" s="1117" t="s">
        <v>489</v>
      </c>
      <c r="AL9" s="1118"/>
      <c r="AM9" s="1118"/>
      <c r="AN9" s="1119"/>
      <c r="AO9" s="274">
        <v>1417245</v>
      </c>
      <c r="AP9" s="274">
        <v>94926</v>
      </c>
      <c r="AQ9" s="275">
        <v>121399</v>
      </c>
      <c r="AR9" s="276">
        <v>-21.8</v>
      </c>
    </row>
    <row r="10" spans="1:46" ht="13.5" customHeight="1" x14ac:dyDescent="0.15">
      <c r="A10" s="259"/>
      <c r="AK10" s="1117" t="s">
        <v>490</v>
      </c>
      <c r="AL10" s="1118"/>
      <c r="AM10" s="1118"/>
      <c r="AN10" s="1119"/>
      <c r="AO10" s="277">
        <v>163878</v>
      </c>
      <c r="AP10" s="277">
        <v>10976</v>
      </c>
      <c r="AQ10" s="278">
        <v>14890</v>
      </c>
      <c r="AR10" s="279">
        <v>-26.3</v>
      </c>
    </row>
    <row r="11" spans="1:46" ht="13.5" customHeight="1" x14ac:dyDescent="0.15">
      <c r="A11" s="259"/>
      <c r="AK11" s="1117" t="s">
        <v>491</v>
      </c>
      <c r="AL11" s="1118"/>
      <c r="AM11" s="1118"/>
      <c r="AN11" s="1119"/>
      <c r="AO11" s="277" t="s">
        <v>492</v>
      </c>
      <c r="AP11" s="277" t="s">
        <v>492</v>
      </c>
      <c r="AQ11" s="278">
        <v>3495</v>
      </c>
      <c r="AR11" s="279" t="s">
        <v>492</v>
      </c>
    </row>
    <row r="12" spans="1:46" ht="13.5" customHeight="1" x14ac:dyDescent="0.15">
      <c r="A12" s="259"/>
      <c r="AK12" s="1117" t="s">
        <v>493</v>
      </c>
      <c r="AL12" s="1118"/>
      <c r="AM12" s="1118"/>
      <c r="AN12" s="1119"/>
      <c r="AO12" s="277" t="s">
        <v>492</v>
      </c>
      <c r="AP12" s="277" t="s">
        <v>492</v>
      </c>
      <c r="AQ12" s="278" t="s">
        <v>492</v>
      </c>
      <c r="AR12" s="279" t="s">
        <v>492</v>
      </c>
    </row>
    <row r="13" spans="1:46" ht="13.5" customHeight="1" x14ac:dyDescent="0.15">
      <c r="A13" s="259"/>
      <c r="AK13" s="1117" t="s">
        <v>494</v>
      </c>
      <c r="AL13" s="1118"/>
      <c r="AM13" s="1118"/>
      <c r="AN13" s="1119"/>
      <c r="AO13" s="277">
        <v>84364</v>
      </c>
      <c r="AP13" s="277">
        <v>5651</v>
      </c>
      <c r="AQ13" s="278">
        <v>5676</v>
      </c>
      <c r="AR13" s="279">
        <v>-0.4</v>
      </c>
    </row>
    <row r="14" spans="1:46" ht="13.5" customHeight="1" x14ac:dyDescent="0.15">
      <c r="A14" s="259"/>
      <c r="AK14" s="1117" t="s">
        <v>495</v>
      </c>
      <c r="AL14" s="1118"/>
      <c r="AM14" s="1118"/>
      <c r="AN14" s="1119"/>
      <c r="AO14" s="277">
        <v>20570</v>
      </c>
      <c r="AP14" s="277">
        <v>1378</v>
      </c>
      <c r="AQ14" s="278">
        <v>1839</v>
      </c>
      <c r="AR14" s="279">
        <v>-25.1</v>
      </c>
    </row>
    <row r="15" spans="1:46" ht="13.5" customHeight="1" x14ac:dyDescent="0.15">
      <c r="A15" s="259"/>
      <c r="AK15" s="1120" t="s">
        <v>496</v>
      </c>
      <c r="AL15" s="1121"/>
      <c r="AM15" s="1121"/>
      <c r="AN15" s="1122"/>
      <c r="AO15" s="277">
        <v>-79569</v>
      </c>
      <c r="AP15" s="277">
        <v>-5329</v>
      </c>
      <c r="AQ15" s="278">
        <v>-7293</v>
      </c>
      <c r="AR15" s="279">
        <v>-26.9</v>
      </c>
    </row>
    <row r="16" spans="1:46" x14ac:dyDescent="0.15">
      <c r="A16" s="259"/>
      <c r="AK16" s="1120" t="s">
        <v>178</v>
      </c>
      <c r="AL16" s="1121"/>
      <c r="AM16" s="1121"/>
      <c r="AN16" s="1122"/>
      <c r="AO16" s="277">
        <v>1606488</v>
      </c>
      <c r="AP16" s="277">
        <v>107601</v>
      </c>
      <c r="AQ16" s="278">
        <v>140006</v>
      </c>
      <c r="AR16" s="279">
        <v>-23.1</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23" t="s">
        <v>501</v>
      </c>
      <c r="AL21" s="1124"/>
      <c r="AM21" s="1124"/>
      <c r="AN21" s="1125"/>
      <c r="AO21" s="289">
        <v>9.65</v>
      </c>
      <c r="AP21" s="290">
        <v>12.39</v>
      </c>
      <c r="AQ21" s="291">
        <v>-2.74</v>
      </c>
      <c r="AS21" s="292"/>
      <c r="AT21" s="288"/>
    </row>
    <row r="22" spans="1:46" s="260" customFormat="1" x14ac:dyDescent="0.15">
      <c r="A22" s="288"/>
      <c r="AK22" s="1123" t="s">
        <v>502</v>
      </c>
      <c r="AL22" s="1124"/>
      <c r="AM22" s="1124"/>
      <c r="AN22" s="1125"/>
      <c r="AO22" s="293">
        <v>94.7</v>
      </c>
      <c r="AP22" s="294">
        <v>95.4</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05" t="s">
        <v>484</v>
      </c>
      <c r="AP30" s="265"/>
      <c r="AQ30" s="266" t="s">
        <v>485</v>
      </c>
      <c r="AR30" s="267"/>
    </row>
    <row r="31" spans="1:46" x14ac:dyDescent="0.15">
      <c r="A31" s="259"/>
      <c r="AK31" s="268"/>
      <c r="AL31" s="269"/>
      <c r="AM31" s="269"/>
      <c r="AN31" s="270"/>
      <c r="AO31" s="1106"/>
      <c r="AP31" s="271" t="s">
        <v>486</v>
      </c>
      <c r="AQ31" s="272" t="s">
        <v>487</v>
      </c>
      <c r="AR31" s="273" t="s">
        <v>488</v>
      </c>
    </row>
    <row r="32" spans="1:46" ht="27" customHeight="1" x14ac:dyDescent="0.15">
      <c r="A32" s="259"/>
      <c r="AK32" s="1107" t="s">
        <v>506</v>
      </c>
      <c r="AL32" s="1108"/>
      <c r="AM32" s="1108"/>
      <c r="AN32" s="1109"/>
      <c r="AO32" s="303">
        <v>691290</v>
      </c>
      <c r="AP32" s="303">
        <v>46302</v>
      </c>
      <c r="AQ32" s="304">
        <v>82032</v>
      </c>
      <c r="AR32" s="305">
        <v>-43.6</v>
      </c>
    </row>
    <row r="33" spans="1:46" ht="13.5" customHeight="1" x14ac:dyDescent="0.15">
      <c r="A33" s="259"/>
      <c r="AK33" s="1107" t="s">
        <v>507</v>
      </c>
      <c r="AL33" s="1108"/>
      <c r="AM33" s="1108"/>
      <c r="AN33" s="1109"/>
      <c r="AO33" s="303" t="s">
        <v>492</v>
      </c>
      <c r="AP33" s="303" t="s">
        <v>492</v>
      </c>
      <c r="AQ33" s="304" t="s">
        <v>492</v>
      </c>
      <c r="AR33" s="305" t="s">
        <v>492</v>
      </c>
    </row>
    <row r="34" spans="1:46" ht="27" customHeight="1" x14ac:dyDescent="0.15">
      <c r="A34" s="259"/>
      <c r="AK34" s="1107" t="s">
        <v>508</v>
      </c>
      <c r="AL34" s="1108"/>
      <c r="AM34" s="1108"/>
      <c r="AN34" s="1109"/>
      <c r="AO34" s="303" t="s">
        <v>492</v>
      </c>
      <c r="AP34" s="303" t="s">
        <v>492</v>
      </c>
      <c r="AQ34" s="304" t="s">
        <v>492</v>
      </c>
      <c r="AR34" s="305" t="s">
        <v>492</v>
      </c>
    </row>
    <row r="35" spans="1:46" ht="27" customHeight="1" x14ac:dyDescent="0.15">
      <c r="A35" s="259"/>
      <c r="AK35" s="1107" t="s">
        <v>509</v>
      </c>
      <c r="AL35" s="1108"/>
      <c r="AM35" s="1108"/>
      <c r="AN35" s="1109"/>
      <c r="AO35" s="303">
        <v>61731</v>
      </c>
      <c r="AP35" s="303">
        <v>4135</v>
      </c>
      <c r="AQ35" s="304">
        <v>19007</v>
      </c>
      <c r="AR35" s="305">
        <v>-78.2</v>
      </c>
    </row>
    <row r="36" spans="1:46" ht="27" customHeight="1" x14ac:dyDescent="0.15">
      <c r="A36" s="259"/>
      <c r="AK36" s="1107" t="s">
        <v>510</v>
      </c>
      <c r="AL36" s="1108"/>
      <c r="AM36" s="1108"/>
      <c r="AN36" s="1109"/>
      <c r="AO36" s="303">
        <v>44123</v>
      </c>
      <c r="AP36" s="303">
        <v>2955</v>
      </c>
      <c r="AQ36" s="304">
        <v>3652</v>
      </c>
      <c r="AR36" s="305">
        <v>-19.100000000000001</v>
      </c>
    </row>
    <row r="37" spans="1:46" ht="13.5" customHeight="1" x14ac:dyDescent="0.15">
      <c r="A37" s="259"/>
      <c r="AK37" s="1107" t="s">
        <v>511</v>
      </c>
      <c r="AL37" s="1108"/>
      <c r="AM37" s="1108"/>
      <c r="AN37" s="1109"/>
      <c r="AO37" s="303" t="s">
        <v>492</v>
      </c>
      <c r="AP37" s="303" t="s">
        <v>492</v>
      </c>
      <c r="AQ37" s="304">
        <v>1064</v>
      </c>
      <c r="AR37" s="305" t="s">
        <v>492</v>
      </c>
    </row>
    <row r="38" spans="1:46" ht="27" customHeight="1" x14ac:dyDescent="0.15">
      <c r="A38" s="259"/>
      <c r="AK38" s="1110" t="s">
        <v>512</v>
      </c>
      <c r="AL38" s="1111"/>
      <c r="AM38" s="1111"/>
      <c r="AN38" s="1112"/>
      <c r="AO38" s="306" t="s">
        <v>492</v>
      </c>
      <c r="AP38" s="306" t="s">
        <v>492</v>
      </c>
      <c r="AQ38" s="307">
        <v>6</v>
      </c>
      <c r="AR38" s="295" t="s">
        <v>492</v>
      </c>
      <c r="AS38" s="302"/>
    </row>
    <row r="39" spans="1:46" x14ac:dyDescent="0.15">
      <c r="A39" s="259"/>
      <c r="AK39" s="1110" t="s">
        <v>513</v>
      </c>
      <c r="AL39" s="1111"/>
      <c r="AM39" s="1111"/>
      <c r="AN39" s="1112"/>
      <c r="AO39" s="303">
        <v>-9265</v>
      </c>
      <c r="AP39" s="303">
        <v>-621</v>
      </c>
      <c r="AQ39" s="304">
        <v>-1926</v>
      </c>
      <c r="AR39" s="305">
        <v>-67.8</v>
      </c>
      <c r="AS39" s="302"/>
    </row>
    <row r="40" spans="1:46" ht="27" customHeight="1" x14ac:dyDescent="0.15">
      <c r="A40" s="259"/>
      <c r="AK40" s="1107" t="s">
        <v>514</v>
      </c>
      <c r="AL40" s="1108"/>
      <c r="AM40" s="1108"/>
      <c r="AN40" s="1109"/>
      <c r="AO40" s="303">
        <v>-390104</v>
      </c>
      <c r="AP40" s="303">
        <v>-26129</v>
      </c>
      <c r="AQ40" s="304">
        <v>-70284</v>
      </c>
      <c r="AR40" s="305">
        <v>-62.8</v>
      </c>
      <c r="AS40" s="302"/>
    </row>
    <row r="41" spans="1:46" x14ac:dyDescent="0.15">
      <c r="A41" s="259"/>
      <c r="AK41" s="1113" t="s">
        <v>288</v>
      </c>
      <c r="AL41" s="1114"/>
      <c r="AM41" s="1114"/>
      <c r="AN41" s="1115"/>
      <c r="AO41" s="303">
        <v>397775</v>
      </c>
      <c r="AP41" s="303">
        <v>26643</v>
      </c>
      <c r="AQ41" s="304">
        <v>33551</v>
      </c>
      <c r="AR41" s="305">
        <v>-20.6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00" t="s">
        <v>484</v>
      </c>
      <c r="AN49" s="1102" t="s">
        <v>517</v>
      </c>
      <c r="AO49" s="1103"/>
      <c r="AP49" s="1103"/>
      <c r="AQ49" s="1103"/>
      <c r="AR49" s="1104"/>
    </row>
    <row r="50" spans="1:44" x14ac:dyDescent="0.15">
      <c r="A50" s="259"/>
      <c r="AK50" s="317"/>
      <c r="AL50" s="318"/>
      <c r="AM50" s="1101"/>
      <c r="AN50" s="319" t="s">
        <v>518</v>
      </c>
      <c r="AO50" s="320" t="s">
        <v>519</v>
      </c>
      <c r="AP50" s="321" t="s">
        <v>520</v>
      </c>
      <c r="AQ50" s="322" t="s">
        <v>521</v>
      </c>
      <c r="AR50" s="323" t="s">
        <v>522</v>
      </c>
    </row>
    <row r="51" spans="1:44" x14ac:dyDescent="0.15">
      <c r="A51" s="259"/>
      <c r="AK51" s="315" t="s">
        <v>523</v>
      </c>
      <c r="AL51" s="316"/>
      <c r="AM51" s="324">
        <v>2849959</v>
      </c>
      <c r="AN51" s="325">
        <v>182199</v>
      </c>
      <c r="AO51" s="326">
        <v>39.9</v>
      </c>
      <c r="AP51" s="327">
        <v>113347</v>
      </c>
      <c r="AQ51" s="328">
        <v>15.1</v>
      </c>
      <c r="AR51" s="329">
        <v>24.8</v>
      </c>
    </row>
    <row r="52" spans="1:44" x14ac:dyDescent="0.15">
      <c r="A52" s="259"/>
      <c r="AK52" s="330"/>
      <c r="AL52" s="331" t="s">
        <v>524</v>
      </c>
      <c r="AM52" s="332">
        <v>761115</v>
      </c>
      <c r="AN52" s="333">
        <v>48658</v>
      </c>
      <c r="AO52" s="334">
        <v>29.1</v>
      </c>
      <c r="AP52" s="335">
        <v>58728</v>
      </c>
      <c r="AQ52" s="336">
        <v>23.5</v>
      </c>
      <c r="AR52" s="337">
        <v>5.6</v>
      </c>
    </row>
    <row r="53" spans="1:44" x14ac:dyDescent="0.15">
      <c r="A53" s="259"/>
      <c r="AK53" s="315" t="s">
        <v>525</v>
      </c>
      <c r="AL53" s="316"/>
      <c r="AM53" s="324">
        <v>2154803</v>
      </c>
      <c r="AN53" s="325">
        <v>139109</v>
      </c>
      <c r="AO53" s="326">
        <v>-23.6</v>
      </c>
      <c r="AP53" s="327">
        <v>125418</v>
      </c>
      <c r="AQ53" s="328">
        <v>10.6</v>
      </c>
      <c r="AR53" s="329">
        <v>-34.200000000000003</v>
      </c>
    </row>
    <row r="54" spans="1:44" x14ac:dyDescent="0.15">
      <c r="A54" s="259"/>
      <c r="AK54" s="330"/>
      <c r="AL54" s="331" t="s">
        <v>524</v>
      </c>
      <c r="AM54" s="332">
        <v>963152</v>
      </c>
      <c r="AN54" s="333">
        <v>62179</v>
      </c>
      <c r="AO54" s="334">
        <v>27.8</v>
      </c>
      <c r="AP54" s="335">
        <v>60445</v>
      </c>
      <c r="AQ54" s="336">
        <v>2.9</v>
      </c>
      <c r="AR54" s="337">
        <v>24.9</v>
      </c>
    </row>
    <row r="55" spans="1:44" x14ac:dyDescent="0.15">
      <c r="A55" s="259"/>
      <c r="AK55" s="315" t="s">
        <v>526</v>
      </c>
      <c r="AL55" s="316"/>
      <c r="AM55" s="324">
        <v>1782085</v>
      </c>
      <c r="AN55" s="325">
        <v>116598</v>
      </c>
      <c r="AO55" s="326">
        <v>-16.2</v>
      </c>
      <c r="AP55" s="327">
        <v>108384</v>
      </c>
      <c r="AQ55" s="328">
        <v>-13.6</v>
      </c>
      <c r="AR55" s="329">
        <v>-2.6</v>
      </c>
    </row>
    <row r="56" spans="1:44" x14ac:dyDescent="0.15">
      <c r="A56" s="259"/>
      <c r="AK56" s="330"/>
      <c r="AL56" s="331" t="s">
        <v>524</v>
      </c>
      <c r="AM56" s="332">
        <v>579219</v>
      </c>
      <c r="AN56" s="333">
        <v>37897</v>
      </c>
      <c r="AO56" s="334">
        <v>-39.1</v>
      </c>
      <c r="AP56" s="335">
        <v>51153</v>
      </c>
      <c r="AQ56" s="336">
        <v>-15.4</v>
      </c>
      <c r="AR56" s="337">
        <v>-23.7</v>
      </c>
    </row>
    <row r="57" spans="1:44" x14ac:dyDescent="0.15">
      <c r="A57" s="259"/>
      <c r="AK57" s="315" t="s">
        <v>527</v>
      </c>
      <c r="AL57" s="316"/>
      <c r="AM57" s="324">
        <v>1212631</v>
      </c>
      <c r="AN57" s="325">
        <v>80333</v>
      </c>
      <c r="AO57" s="326">
        <v>-31.1</v>
      </c>
      <c r="AP57" s="327">
        <v>80959</v>
      </c>
      <c r="AQ57" s="328">
        <v>-25.3</v>
      </c>
      <c r="AR57" s="329">
        <v>-5.8</v>
      </c>
    </row>
    <row r="58" spans="1:44" x14ac:dyDescent="0.15">
      <c r="A58" s="259"/>
      <c r="AK58" s="330"/>
      <c r="AL58" s="331" t="s">
        <v>524</v>
      </c>
      <c r="AM58" s="332">
        <v>605546</v>
      </c>
      <c r="AN58" s="333">
        <v>40116</v>
      </c>
      <c r="AO58" s="334">
        <v>5.9</v>
      </c>
      <c r="AP58" s="335">
        <v>43928</v>
      </c>
      <c r="AQ58" s="336">
        <v>-14.1</v>
      </c>
      <c r="AR58" s="337">
        <v>20</v>
      </c>
    </row>
    <row r="59" spans="1:44" x14ac:dyDescent="0.15">
      <c r="A59" s="259"/>
      <c r="AK59" s="315" t="s">
        <v>528</v>
      </c>
      <c r="AL59" s="316"/>
      <c r="AM59" s="324">
        <v>2166276</v>
      </c>
      <c r="AN59" s="325">
        <v>145096</v>
      </c>
      <c r="AO59" s="326">
        <v>80.599999999999994</v>
      </c>
      <c r="AP59" s="327">
        <v>117242</v>
      </c>
      <c r="AQ59" s="328">
        <v>44.8</v>
      </c>
      <c r="AR59" s="329">
        <v>35.799999999999997</v>
      </c>
    </row>
    <row r="60" spans="1:44" x14ac:dyDescent="0.15">
      <c r="A60" s="259"/>
      <c r="AK60" s="330"/>
      <c r="AL60" s="331" t="s">
        <v>524</v>
      </c>
      <c r="AM60" s="332">
        <v>1102365</v>
      </c>
      <c r="AN60" s="333">
        <v>73836</v>
      </c>
      <c r="AO60" s="334">
        <v>84.1</v>
      </c>
      <c r="AP60" s="335">
        <v>59234</v>
      </c>
      <c r="AQ60" s="336">
        <v>34.799999999999997</v>
      </c>
      <c r="AR60" s="337">
        <v>49.3</v>
      </c>
    </row>
    <row r="61" spans="1:44" x14ac:dyDescent="0.15">
      <c r="A61" s="259"/>
      <c r="AK61" s="315" t="s">
        <v>529</v>
      </c>
      <c r="AL61" s="338"/>
      <c r="AM61" s="324">
        <v>2033151</v>
      </c>
      <c r="AN61" s="325">
        <v>132667</v>
      </c>
      <c r="AO61" s="326">
        <v>9.9</v>
      </c>
      <c r="AP61" s="327">
        <v>109070</v>
      </c>
      <c r="AQ61" s="339">
        <v>6.3</v>
      </c>
      <c r="AR61" s="329">
        <v>3.6</v>
      </c>
    </row>
    <row r="62" spans="1:44" x14ac:dyDescent="0.15">
      <c r="A62" s="259"/>
      <c r="AK62" s="330"/>
      <c r="AL62" s="331" t="s">
        <v>524</v>
      </c>
      <c r="AM62" s="332">
        <v>802279</v>
      </c>
      <c r="AN62" s="333">
        <v>52537</v>
      </c>
      <c r="AO62" s="334">
        <v>21.6</v>
      </c>
      <c r="AP62" s="335">
        <v>54698</v>
      </c>
      <c r="AQ62" s="336">
        <v>6.3</v>
      </c>
      <c r="AR62" s="337">
        <v>15.3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lt4diQsy9f+BnAdiHbSPnTdafUEdcnOcsmh393frU/KKqcQINan9HwiFxo8RPivp+NAmEm4kEygJr5OWgNFLg==" saltValue="XiIgGqlleihf4Gg6tgf/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agWvDKh60vtNnjXAzwvbJ8goAkhupvyZU5LbKdMXNLA+K+mT5SSF2u9nQ083DeA1wOYuG8G3QDY+zjtu8PuqZQ==" saltValue="F3AzUs3UMYrDnHSC65RW7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oDsKbMSx4hcZ5R7zshqARDjRr4r11YIBzO0H4xNWSoskHkCHJEUQIpwDzFyHAnCF0cNab6cfEvHtp1Gtep7S6Q==" saltValue="ivaSh2nEyqiiID8Ug/wgQ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27.45</v>
      </c>
      <c r="G47" s="12">
        <v>28.11</v>
      </c>
      <c r="H47" s="12">
        <v>22.47</v>
      </c>
      <c r="I47" s="12">
        <v>23</v>
      </c>
      <c r="J47" s="13">
        <v>26.94</v>
      </c>
    </row>
    <row r="48" spans="2:10" ht="57.75" customHeight="1" x14ac:dyDescent="0.15">
      <c r="B48" s="14"/>
      <c r="C48" s="1128" t="s">
        <v>4</v>
      </c>
      <c r="D48" s="1128"/>
      <c r="E48" s="1129"/>
      <c r="F48" s="15">
        <v>5</v>
      </c>
      <c r="G48" s="16">
        <v>4.8099999999999996</v>
      </c>
      <c r="H48" s="16">
        <v>5.93</v>
      </c>
      <c r="I48" s="16">
        <v>7.34</v>
      </c>
      <c r="J48" s="17">
        <v>7.97</v>
      </c>
    </row>
    <row r="49" spans="2:10" ht="57.75" customHeight="1" thickBot="1" x14ac:dyDescent="0.2">
      <c r="B49" s="18"/>
      <c r="C49" s="1130" t="s">
        <v>5</v>
      </c>
      <c r="D49" s="1130"/>
      <c r="E49" s="1131"/>
      <c r="F49" s="19">
        <v>8.56</v>
      </c>
      <c r="G49" s="20" t="s">
        <v>536</v>
      </c>
      <c r="H49" s="20" t="s">
        <v>537</v>
      </c>
      <c r="I49" s="20">
        <v>1.28</v>
      </c>
      <c r="J49" s="21">
        <v>4.84</v>
      </c>
    </row>
    <row r="50" spans="2:10" x14ac:dyDescent="0.15"/>
  </sheetData>
  <sheetProtection algorithmName="SHA-512" hashValue="f9AmEr32mrKjMa8GAE2roz0uRk6uYe/H3Hk5ppfgTPB2fPLYtzh8xRlG/HJ3AHmrkHMCu0hIVB3g4tWPV5D5lg==" saltValue="JIANTip6hzTDsGCKZmGS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押川 明雄</cp:lastModifiedBy>
  <cp:lastPrinted>2025-03-10T02:37:18Z</cp:lastPrinted>
  <dcterms:created xsi:type="dcterms:W3CDTF">2025-02-19T05:30:01Z</dcterms:created>
  <dcterms:modified xsi:type="dcterms:W3CDTF">2025-03-13T05:54:01Z</dcterms:modified>
  <cp:category/>
</cp:coreProperties>
</file>