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J:\財政課\02財政係\01 財政係長(H30~)\28 財政状況資料集\R06年度版の作成\回答\修正版\"/>
    </mc:Choice>
  </mc:AlternateContent>
  <xr:revisionPtr revIDLastSave="0" documentId="13_ncr:1_{D9CAE9F3-082D-431A-BACE-969DAB4D63C6}"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BE35" i="10"/>
  <c r="BW34" i="10"/>
  <c r="BW35" i="10" s="1"/>
  <c r="BW36" i="10" s="1"/>
  <c r="BW37" i="10" s="1"/>
  <c r="BW38" i="10" s="1"/>
  <c r="BW39" i="10" s="1"/>
  <c r="BW40" i="10" s="1"/>
  <c r="BW41" i="10" s="1"/>
  <c r="BE34" i="10"/>
  <c r="C34" i="10"/>
  <c r="CO34" i="10" l="1"/>
  <c r="CO35"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alcChain>
</file>

<file path=xl/sharedStrings.xml><?xml version="1.0" encoding="utf-8"?>
<sst xmlns="http://schemas.openxmlformats.org/spreadsheetml/2006/main" count="1151" uniqueCount="569">
  <si>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</si>
  <si>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</si>
  <si>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</si>
  <si>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</si>
  <si>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</si>
  <si>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</si>
  <si>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</si>
  <si>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</si>
  <si>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</si>
  <si>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</si>
  <si>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</si>
  <si>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</si>
  <si>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</si>
  <si>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</si>
  <si>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</si>
  <si>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</si>
  <si>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</si>
  <si>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</si>
  <si>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</si>
  <si>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</si>
  <si>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</si>
  <si>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</si>
  <si>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</si>
  <si>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</si>
  <si>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</si>
  <si>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</si>
  <si>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</si>
  <si>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</si>
  <si>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</si>
  <si>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</si>
  <si>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</si>
  <si>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</si>
  <si>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</si>
  <si>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</si>
  <si>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</si>
  <si>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</si>
  <si>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</si>
  <si>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</si>
  <si>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</si>
  <si>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</si>
  <si>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</si>
  <si>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</si>
  <si>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</si>
  <si>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</si>
  <si>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</si>
  <si>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</si>
  <si>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</si>
  <si>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</si>
  <si>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</si>
  <si>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</si>
  <si>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</si>
  <si>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</si>
  <si>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</si>
  <si>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</si>
  <si>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</si>
  <si>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</si>
  <si>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</si>
  <si>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</si>
  <si>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</si>
  <si>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</si>
  <si>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</si>
  <si>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</si>
  <si>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</si>
  <si>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</si>
  <si>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</si>
  <si>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</si>
  <si>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</si>
  <si>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</si>
  <si>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</si>
  <si>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</si>
  <si>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</si>
  <si>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</si>
  <si>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</si>
  <si>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</si>
  <si>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</si>
  <si>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</si>
  <si>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</si>
  <si>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</si>
  <si>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</si>
  <si>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</si>
  <si>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</si>
  <si>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</si>
  <si>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</si>
  <si>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</si>
  <si>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</si>
  <si>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</si>
  <si>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</si>
  <si>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</si>
  <si>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</si>
  <si>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</si>
  <si>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</si>
  <si>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</si>
  <si>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</si>
  <si>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</si>
  <si>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</si>
  <si>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</si>
  <si>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</si>
  <si>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</si>
  <si>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</si>
  <si>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</si>
  <si>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</si>
  <si>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</si>
  <si>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</si>
  <si>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</si>
  <si>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</si>
  <si>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</si>
  <si>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</si>
  <si>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</si>
  <si>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</si>
  <si>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</si>
  <si>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</si>
  <si>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</si>
  <si>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</si>
  <si>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</si>
  <si>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</si>
  <si>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</si>
  <si>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</si>
  <si>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</si>
  <si>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</si>
  <si>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</si>
  <si>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</si>
  <si>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</si>
  <si>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</si>
  <si>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</si>
  <si>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</si>
  <si>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</si>
  <si>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</si>
  <si>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</si>
  <si>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</si>
  <si>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</si>
  <si>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</si>
  <si>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</si>
  <si>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</si>
  <si>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</si>
  <si>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</si>
  <si>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</si>
  <si>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</si>
  <si>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</si>
  <si>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</si>
  <si>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</si>
  <si>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</si>
  <si>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</si>
  <si>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</si>
  <si>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</si>
  <si>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</si>
  <si>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</si>
  <si>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</si>
  <si>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</si>
  <si>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</si>
  <si>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</si>
  <si>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</si>
  <si>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</si>
  <si>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</si>
  <si>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</si>
  <si>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</si>
  <si>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</si>
  <si>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</si>
  <si>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</si>
  <si>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</si>
  <si>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</si>
  <si>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</si>
  <si>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</si>
  <si>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</si>
  <si>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</si>
  <si>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</si>
  <si>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</si>
  <si>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</si>
  <si>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</si>
  <si>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</si>
  <si>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</si>
  <si>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</si>
  <si>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</si>
  <si>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</si>
  <si>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</si>
  <si>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</si>
  <si>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</si>
  <si>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</si>
  <si>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</si>
  <si>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</si>
  <si>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</si>
  <si>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</si>
  <si>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</si>
  <si>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</si>
  <si>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</si>
  <si>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</si>
  <si>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</si>
  <si>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</si>
  <si>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</si>
  <si>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</si>
  <si>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</si>
  <si>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</si>
  <si>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</si>
  <si>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</si>
  <si>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</si>
  <si>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</si>
  <si>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</si>
  <si>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</si>
  <si>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</si>
  <si>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</si>
  <si>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</si>
  <si>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</si>
  <si>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</si>
  <si>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</si>
  <si>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</si>
  <si>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宮崎県川南町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</si>
  <si>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</si>
  <si>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</si>
  <si>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</si>
  <si>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</si>
  <si>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</si>
  <si>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</si>
  <si>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</si>
  <si>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</si>
  <si>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</si>
  <si>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</si>
  <si>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</si>
  <si>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</si>
  <si>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</si>
  <si>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</si>
  <si>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</si>
  <si>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</si>
  <si>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</si>
  <si>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</si>
  <si>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</si>
  <si>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</si>
  <si>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</si>
  <si>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</si>
  <si>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</si>
  <si>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</si>
  <si>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</si>
  <si>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</si>
  <si>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</si>
  <si>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</si>
  <si>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</si>
  <si>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</si>
  <si>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</si>
  <si>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</si>
  <si>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</si>
  <si>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</si>
  <si>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</si>
  <si>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</si>
  <si>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</si>
  <si>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</si>
  <si>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</si>
  <si>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</si>
  <si>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</si>
  <si>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</si>
  <si>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</si>
  <si>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</si>
  <si>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</si>
  <si>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</si>
  <si>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</si>
  <si>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</si>
  <si>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</si>
  <si>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</si>
  <si>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</si>
  <si>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</si>
  <si>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</si>
  <si>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</si>
  <si>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</si>
  <si>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</si>
  <si>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</si>
  <si>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</si>
  <si>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</si>
  <si>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</si>
  <si>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</si>
  <si>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</si>
  <si>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</si>
  <si>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</si>
  <si>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</si>
  <si>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</si>
  <si>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</si>
  <si>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</si>
  <si>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</si>
  <si>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</si>
  <si>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</si>
  <si>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</si>
  <si>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</si>
  <si>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</si>
  <si>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</si>
  <si>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</si>
  <si>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</si>
  <si>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</si>
  <si>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</si>
  <si>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</si>
  <si>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</si>
  <si>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</si>
  <si>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</si>
  <si>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</si>
  <si>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</si>
  <si>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</si>
  <si>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</si>
  <si>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</si>
  <si>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</si>
  <si>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</si>
  <si>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</si>
  <si>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</si>
  <si>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</si>
  <si>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</si>
  <si>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</si>
  <si>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</si>
  <si>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</si>
  <si>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</si>
  <si>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</si>
  <si>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</si>
  <si>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</si>
  <si>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</si>
  <si>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</si>
  <si>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</si>
  <si>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</si>
  <si>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</si>
  <si>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</si>
  <si>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</si>
  <si>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</si>
  <si>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</si>
  <si>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</si>
  <si>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</si>
  <si>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</si>
  <si>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</si>
  <si>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</si>
  <si>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</si>
  <si>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</si>
  <si>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</si>
  <si>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</si>
  <si>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</si>
  <si>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</si>
  <si>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</si>
  <si>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</si>
  <si>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</si>
  <si>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</si>
  <si>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</si>
  <si>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</si>
  <si>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</si>
  <si>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</si>
  <si>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</si>
  <si>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</si>
  <si>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</si>
  <si>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</si>
  <si>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</si>
  <si>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</si>
  <si>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</si>
  <si>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</si>
  <si>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</si>
  <si>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</si>
  <si>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</si>
  <si>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</si>
  <si>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</si>
  <si>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</si>
  <si>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</si>
  <si>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</si>
  <si>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</si>
  <si>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</si>
  <si>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</si>
  <si>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</si>
  <si>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</si>
  <si>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宮崎県川南町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</si>
  <si>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</si>
  <si>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</si>
  <si>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</si>
  <si>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</si>
  <si>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</si>
  <si>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</si>
  <si>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</si>
  <si>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</si>
  <si>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</si>
  <si>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</si>
  <si>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</si>
  <si>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</si>
  <si>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</si>
  <si>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</si>
  <si>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</si>
  <si>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</si>
  <si>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</si>
  <si>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</si>
  <si>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</si>
  <si>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</si>
  <si>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西都児湯行政不服審査会特別会計</t>
    <phoneticPr fontId="5"/>
  </si>
  <si>
    <t>尾鈴地区畜産用水管理事業特別会計</t>
    <phoneticPr fontId="5"/>
  </si>
  <si>
    <t>電子地域通貨事業特別会計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</si>
  <si>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</si>
  <si>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</si>
  <si>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</si>
  <si>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</si>
  <si>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</si>
  <si>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</si>
  <si>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</si>
  <si>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</si>
  <si>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</si>
  <si>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</si>
  <si>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</si>
  <si>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</si>
  <si>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</si>
  <si>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</si>
  <si>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介護認定審査会特別会計</t>
    <phoneticPr fontId="5"/>
  </si>
  <si>
    <t>介護保険特別会計</t>
    <phoneticPr fontId="5"/>
  </si>
  <si>
    <t>後期高齢者医療特別会計</t>
    <phoneticPr fontId="5"/>
  </si>
  <si>
    <t>水道事業会計</t>
    <phoneticPr fontId="5"/>
  </si>
  <si>
    <t>法適用企業</t>
    <phoneticPr fontId="5"/>
  </si>
  <si>
    <t>漁業集落排水事業会計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</si>
  <si>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</si>
  <si>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</si>
  <si>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</si>
  <si>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</si>
  <si>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</si>
  <si>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</si>
  <si>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</si>
  <si>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</si>
  <si>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</si>
  <si>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</si>
  <si>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</si>
  <si>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</si>
  <si>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</si>
  <si>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</si>
  <si>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</si>
  <si>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</si>
  <si>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</si>
  <si>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</si>
  <si>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</si>
  <si>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</si>
  <si>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</si>
  <si>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</si>
  <si>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</si>
  <si>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</si>
  <si>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</si>
  <si>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</si>
  <si>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</si>
  <si>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</si>
  <si>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</si>
  <si>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</si>
  <si>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</si>
  <si>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</si>
  <si>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</si>
  <si>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</si>
  <si>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</si>
  <si>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</si>
  <si>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</si>
  <si>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</si>
  <si>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</si>
  <si>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</si>
  <si>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</si>
  <si>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</si>
  <si>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</si>
  <si>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</si>
  <si>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</si>
  <si>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</si>
  <si>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</si>
  <si>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</si>
  <si>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</si>
  <si>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</si>
  <si>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</si>
  <si>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</si>
  <si>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</si>
  <si>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</si>
  <si>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</si>
  <si>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</si>
  <si>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</si>
  <si>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</si>
  <si>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</si>
  <si>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</si>
  <si>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</si>
  <si>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</si>
  <si>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</si>
  <si>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</si>
  <si>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</si>
  <si>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</si>
  <si>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</si>
  <si>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</si>
  <si>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</si>
  <si>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</si>
  <si>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</si>
  <si>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</si>
  <si>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</si>
  <si>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</si>
  <si>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</si>
  <si>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</si>
  <si>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</si>
  <si>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</si>
  <si>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</si>
  <si>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</si>
  <si>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</si>
  <si>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</si>
  <si>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</si>
  <si>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</si>
  <si>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</si>
  <si>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</si>
  <si>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</si>
  <si>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</si>
  <si>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</si>
  <si>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</si>
  <si>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</si>
  <si>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</si>
  <si>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</si>
  <si>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</si>
  <si>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</si>
  <si>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</si>
  <si>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</si>
  <si>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</si>
  <si>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</si>
  <si>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</si>
  <si>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</si>
  <si>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</si>
  <si>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</si>
  <si>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</si>
  <si>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</si>
  <si>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</si>
  <si>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</si>
  <si>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</si>
  <si>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</si>
  <si>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</si>
  <si>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</si>
  <si>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</si>
  <si>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</si>
  <si>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</si>
  <si>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</si>
  <si>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</si>
  <si>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</si>
  <si>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</si>
  <si>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</si>
  <si>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</si>
  <si>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</si>
  <si>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</si>
  <si>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</si>
  <si>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</si>
  <si>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</si>
  <si>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</si>
  <si>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</si>
  <si>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</si>
  <si>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</si>
  <si>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</si>
  <si>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</si>
  <si>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</si>
  <si>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</si>
  <si>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</si>
  <si>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</si>
  <si>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</si>
  <si>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0.82</t>
  </si>
  <si>
    <t>▲ 2.71</t>
  </si>
  <si>
    <t>▲ 0.50</t>
  </si>
  <si>
    <t>水道事業会計</t>
  </si>
  <si>
    <t>一般会計</t>
  </si>
  <si>
    <t>電子地域通貨事業特別会計</t>
  </si>
  <si>
    <t>下水道事業会計</t>
  </si>
  <si>
    <t>介護保険特別会計</t>
  </si>
  <si>
    <t>国民健康保険事業特別会計</t>
  </si>
  <si>
    <t>漁業集落排水事業会計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</si>
  <si>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</si>
  <si>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</si>
  <si>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</si>
  <si>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</si>
  <si>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</si>
  <si>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</si>
  <si>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</si>
  <si>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</si>
  <si>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ふるさと振興基金</t>
    <rPh sb="4" eb="8">
      <t>シンコウキキン</t>
    </rPh>
    <phoneticPr fontId="5"/>
  </si>
  <si>
    <t>公共施設等整備基金</t>
    <rPh sb="0" eb="5">
      <t>コウキョウシセツトウ</t>
    </rPh>
    <rPh sb="5" eb="9">
      <t>セイビキキン</t>
    </rPh>
    <phoneticPr fontId="2"/>
  </si>
  <si>
    <t>川南原地区国営施設応急対策事業基金</t>
    <rPh sb="0" eb="2">
      <t>カワミナミ</t>
    </rPh>
    <rPh sb="2" eb="3">
      <t>ハラ</t>
    </rPh>
    <rPh sb="3" eb="5">
      <t>チク</t>
    </rPh>
    <rPh sb="5" eb="7">
      <t>コクエイ</t>
    </rPh>
    <rPh sb="7" eb="9">
      <t>シセツ</t>
    </rPh>
    <rPh sb="9" eb="11">
      <t>オウキュウ</t>
    </rPh>
    <rPh sb="11" eb="17">
      <t>タイサクジギョウキキン</t>
    </rPh>
    <phoneticPr fontId="2"/>
  </si>
  <si>
    <t>次代を担う人づくり基金</t>
    <rPh sb="0" eb="2">
      <t>ジダイ</t>
    </rPh>
    <rPh sb="3" eb="4">
      <t>ニナ</t>
    </rPh>
    <rPh sb="5" eb="6">
      <t>ヒト</t>
    </rPh>
    <rPh sb="9" eb="11">
      <t>キキン</t>
    </rPh>
    <phoneticPr fontId="2"/>
  </si>
  <si>
    <t>長寿社会福祉基金</t>
    <rPh sb="0" eb="8">
      <t>チョウジュシャカイフクシキキン</t>
    </rPh>
    <phoneticPr fontId="2"/>
  </si>
  <si>
    <t>-</t>
    <phoneticPr fontId="2"/>
  </si>
  <si>
    <t>公益社団法人　尾鈴農業公社</t>
    <rPh sb="0" eb="2">
      <t>コウエキ</t>
    </rPh>
    <rPh sb="2" eb="4">
      <t>シャダン</t>
    </rPh>
    <rPh sb="4" eb="6">
      <t>ホウジン</t>
    </rPh>
    <rPh sb="7" eb="9">
      <t>オスズ</t>
    </rPh>
    <rPh sb="9" eb="11">
      <t>ノウギョウ</t>
    </rPh>
    <rPh sb="11" eb="13">
      <t>コウシャ</t>
    </rPh>
    <phoneticPr fontId="2"/>
  </si>
  <si>
    <t>川南まちづくり　株式会社</t>
    <rPh sb="0" eb="2">
      <t>カワミナミ</t>
    </rPh>
    <rPh sb="8" eb="12">
      <t>カブシキガイシャ</t>
    </rPh>
    <phoneticPr fontId="2"/>
  </si>
  <si>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</si>
  <si>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宮崎県市町村総合事務組合（市町村交通災害共済事業特会）</t>
    <rPh sb="0" eb="3">
      <t>ミヤザキケン</t>
    </rPh>
    <rPh sb="3" eb="6">
      <t>シチョウソン</t>
    </rPh>
    <rPh sb="6" eb="8">
      <t>ソウゴウ</t>
    </rPh>
    <rPh sb="8" eb="10">
      <t>ジム</t>
    </rPh>
    <rPh sb="10" eb="12">
      <t>クミアイ</t>
    </rPh>
    <rPh sb="13" eb="16">
      <t>シチョウソン</t>
    </rPh>
    <rPh sb="16" eb="20">
      <t>コウツウサイガイ</t>
    </rPh>
    <rPh sb="20" eb="22">
      <t>キョウサイ</t>
    </rPh>
    <rPh sb="22" eb="24">
      <t>ジギョウ</t>
    </rPh>
    <rPh sb="24" eb="26">
      <t>トッカイ</t>
    </rPh>
    <phoneticPr fontId="2"/>
  </si>
  <si>
    <t>宮崎県市町村総合事務組合（自治会館管理運営特会）</t>
    <rPh sb="0" eb="3">
      <t>ミヤザキケン</t>
    </rPh>
    <rPh sb="3" eb="6">
      <t>シチョウソン</t>
    </rPh>
    <rPh sb="6" eb="8">
      <t>ソウゴウ</t>
    </rPh>
    <rPh sb="8" eb="10">
      <t>ジム</t>
    </rPh>
    <rPh sb="10" eb="12">
      <t>クミアイ</t>
    </rPh>
    <rPh sb="13" eb="23">
      <t>ジチカイカンカンリウンエイトッカイ</t>
    </rPh>
    <phoneticPr fontId="2"/>
  </si>
  <si>
    <t>宮崎県後期高齢者広域連合（一般会計）</t>
    <rPh sb="0" eb="3">
      <t>ミヤザキケン</t>
    </rPh>
    <rPh sb="3" eb="5">
      <t>コウキ</t>
    </rPh>
    <rPh sb="5" eb="8">
      <t>コウレイシャ</t>
    </rPh>
    <rPh sb="8" eb="10">
      <t>コウイキ</t>
    </rPh>
    <rPh sb="10" eb="12">
      <t>レンゴウ</t>
    </rPh>
    <rPh sb="13" eb="15">
      <t>イッパン</t>
    </rPh>
    <rPh sb="15" eb="17">
      <t>カイケイ</t>
    </rPh>
    <phoneticPr fontId="2"/>
  </si>
  <si>
    <t>宮崎県後期高齢者広域連合（特別会計）</t>
    <rPh sb="0" eb="3">
      <t>ミヤザキケン</t>
    </rPh>
    <rPh sb="3" eb="5">
      <t>コウキ</t>
    </rPh>
    <rPh sb="5" eb="8">
      <t>コウレイシャ</t>
    </rPh>
    <rPh sb="8" eb="10">
      <t>コウイキ</t>
    </rPh>
    <rPh sb="10" eb="12">
      <t>レンゴウ</t>
    </rPh>
    <rPh sb="13" eb="15">
      <t>トクベツ</t>
    </rPh>
    <rPh sb="15" eb="17">
      <t>カイケイ</t>
    </rPh>
    <phoneticPr fontId="2"/>
  </si>
  <si>
    <t>西都児湯環境整備事務組合</t>
    <rPh sb="0" eb="2">
      <t>サイト</t>
    </rPh>
    <rPh sb="2" eb="4">
      <t>コユ</t>
    </rPh>
    <rPh sb="4" eb="6">
      <t>カンキョウ</t>
    </rPh>
    <rPh sb="6" eb="8">
      <t>セイビ</t>
    </rPh>
    <rPh sb="8" eb="10">
      <t>ジム</t>
    </rPh>
    <rPh sb="10" eb="12">
      <t>クミアイ</t>
    </rPh>
    <phoneticPr fontId="2"/>
  </si>
  <si>
    <t>宮崎県東児湯消防組合</t>
    <rPh sb="0" eb="3">
      <t>ミヤザキケン</t>
    </rPh>
    <rPh sb="3" eb="4">
      <t>ヒガシ</t>
    </rPh>
    <rPh sb="4" eb="6">
      <t>コユ</t>
    </rPh>
    <rPh sb="6" eb="8">
      <t>ショウボウ</t>
    </rPh>
    <rPh sb="8" eb="10">
      <t>クミアイ</t>
    </rPh>
    <phoneticPr fontId="2"/>
  </si>
  <si>
    <t>川南都農衛生組合</t>
    <rPh sb="0" eb="2">
      <t>カワミナミ</t>
    </rPh>
    <rPh sb="2" eb="4">
      <t>ツノ</t>
    </rPh>
    <rPh sb="4" eb="6">
      <t>エイセイ</t>
    </rPh>
    <rPh sb="6" eb="8">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</si>
</sst>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556E-4936-AEDE-BB49B8B1C0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139109</c:v>
                </c:pt>
                <c:pt idx="1">
                  <c:v>116598</c:v>
                </c:pt>
                <c:pt idx="2">
                  <c:v>80333</c:v>
                </c:pt>
                <c:pt idx="3">
                  <c:v>145096</c:v>
                </c:pt>
                <c:pt idx="4">
                  <c:v>144079</c:v>
                </c:pt>
              </c:numCache>
            </c:numRef>
          </c:val>
          <c:smooth val="0"/>
          <c:extLst>
            <c:ext xmlns:c16="http://schemas.microsoft.com/office/drawing/2014/chart" uri="{C3380CC4-5D6E-409C-BE32-E72D297353CC}">
              <c16:uniqueId val="{00000001-556E-4936-AEDE-BB49B8B1C0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4.8099999999999996</c:v>
                </c:pt>
                <c:pt idx="1">
                  <c:v>5.93</c:v>
                </c:pt>
                <c:pt idx="2">
                  <c:v>7.34</c:v>
                </c:pt>
                <c:pt idx="3">
                  <c:v>7.97</c:v>
                </c:pt>
                <c:pt idx="4">
                  <c:v>11.17</c:v>
                </c:pt>
              </c:numCache>
            </c:numRef>
          </c:val>
          <c:extLst>
            <c:ext xmlns:c16="http://schemas.microsoft.com/office/drawing/2014/chart" uri="{C3380CC4-5D6E-409C-BE32-E72D297353CC}">
              <c16:uniqueId val="{00000000-C344-45B3-BC81-9E1E961968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28.11</c:v>
                </c:pt>
                <c:pt idx="1">
                  <c:v>22.47</c:v>
                </c:pt>
                <c:pt idx="2">
                  <c:v>23</c:v>
                </c:pt>
                <c:pt idx="3">
                  <c:v>26.94</c:v>
                </c:pt>
                <c:pt idx="4">
                  <c:v>21.95</c:v>
                </c:pt>
              </c:numCache>
            </c:numRef>
          </c:val>
          <c:extLst>
            <c:ext xmlns:c16="http://schemas.microsoft.com/office/drawing/2014/chart" uri="{C3380CC4-5D6E-409C-BE32-E72D297353CC}">
              <c16:uniqueId val="{00000001-C344-45B3-BC81-9E1E961968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-2.71</c:v>
                </c:pt>
                <c:pt idx="2">
                  <c:v>1.28</c:v>
                </c:pt>
                <c:pt idx="3">
                  <c:v>4.84</c:v>
                </c:pt>
                <c:pt idx="4">
                  <c:v>-0.5</c:v>
                </c:pt>
              </c:numCache>
            </c:numRef>
          </c:val>
          <c:smooth val="0"/>
          <c:extLst>
            <c:ext xmlns:c16="http://schemas.microsoft.com/office/drawing/2014/chart" uri="{C3380CC4-5D6E-409C-BE32-E72D297353CC}">
              <c16:uniqueId val="{00000002-C344-45B3-BC81-9E1E961968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0.14000000000000001</c:v>
                </c:pt>
                <c:pt idx="4">
                  <c:v>#N/A</c:v>
                </c:pt>
                <c:pt idx="5">
                  <c:v>0.14000000000000001</c:v>
                </c:pt>
                <c:pt idx="6">
                  <c:v>#N/A</c:v>
                </c:pt>
                <c:pt idx="7">
                  <c:v>0.31</c:v>
                </c:pt>
                <c:pt idx="8">
                  <c:v>#N/A</c:v>
                </c:pt>
                <c:pt idx="9">
                  <c:v>0.05</c:v>
                </c:pt>
              </c:numCache>
            </c:numRef>
          </c:val>
          <c:extLst>
            <c:ext xmlns:c16="http://schemas.microsoft.com/office/drawing/2014/chart" uri="{C3380CC4-5D6E-409C-BE32-E72D297353CC}">
              <c16:uniqueId val="{00000000-B11B-4D9E-BB7B-9CE6EC9FE2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1B-4D9E-BB7B-9CE6EC9FE2A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0.04</c:v>
                </c:pt>
                <c:pt idx="4">
                  <c:v>#N/A</c:v>
                </c:pt>
                <c:pt idx="5">
                  <c:v>0.15</c:v>
                </c:pt>
                <c:pt idx="6">
                  <c:v>#N/A</c:v>
                </c:pt>
                <c:pt idx="7">
                  <c:v>0.12</c:v>
                </c:pt>
                <c:pt idx="8">
                  <c:v>#N/A</c:v>
                </c:pt>
                <c:pt idx="9">
                  <c:v>0.23</c:v>
                </c:pt>
              </c:numCache>
            </c:numRef>
          </c:val>
          <c:extLst>
            <c:ext xmlns:c16="http://schemas.microsoft.com/office/drawing/2014/chart" uri="{C3380CC4-5D6E-409C-BE32-E72D297353CC}">
              <c16:uniqueId val="{00000002-B11B-4D9E-BB7B-9CE6EC9FE2AA}"/>
            </c:ext>
          </c:extLst>
        </c:ser>
        <c:ser>
          <c:idx val="3"/>
          <c:order val="3"/>
          <c:tx>
            <c:strRef>
              <c:f>データシート!$A$30</c:f>
              <c:strCache>
                <c:ptCount val="1"/>
                <c:pt idx="0">
                  <c:v>漁業集落排水事業会計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3-B11B-4D9E-BB7B-9CE6EC9FE2A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0.94</c:v>
                </c:pt>
                <c:pt idx="2">
                  <c:v>#N/A</c:v>
                </c:pt>
                <c:pt idx="3">
                  <c:v>0.9</c:v>
                </c:pt>
                <c:pt idx="4">
                  <c:v>#N/A</c:v>
                </c:pt>
                <c:pt idx="5">
                  <c:v>1.6</c:v>
                </c:pt>
                <c:pt idx="6">
                  <c:v>#N/A</c:v>
                </c:pt>
                <c:pt idx="7">
                  <c:v>0.49</c:v>
                </c:pt>
                <c:pt idx="8">
                  <c:v>#N/A</c:v>
                </c:pt>
                <c:pt idx="9">
                  <c:v>0.38</c:v>
                </c:pt>
              </c:numCache>
            </c:numRef>
          </c:val>
          <c:extLst>
            <c:ext xmlns:c16="http://schemas.microsoft.com/office/drawing/2014/chart" uri="{C3380CC4-5D6E-409C-BE32-E72D297353CC}">
              <c16:uniqueId val="{00000004-B11B-4D9E-BB7B-9CE6EC9FE2A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1.64</c:v>
                </c:pt>
                <c:pt idx="2">
                  <c:v>#N/A</c:v>
                </c:pt>
                <c:pt idx="3">
                  <c:v>1.86</c:v>
                </c:pt>
                <c:pt idx="4">
                  <c:v>#N/A</c:v>
                </c:pt>
                <c:pt idx="5">
                  <c:v>1.59</c:v>
                </c:pt>
                <c:pt idx="6">
                  <c:v>#N/A</c:v>
                </c:pt>
                <c:pt idx="7">
                  <c:v>1.1599999999999999</c:v>
                </c:pt>
                <c:pt idx="8">
                  <c:v>#N/A</c:v>
                </c:pt>
                <c:pt idx="9">
                  <c:v>0.6</c:v>
                </c:pt>
              </c:numCache>
            </c:numRef>
          </c:val>
          <c:extLst>
            <c:ext xmlns:c16="http://schemas.microsoft.com/office/drawing/2014/chart" uri="{C3380CC4-5D6E-409C-BE32-E72D297353CC}">
              <c16:uniqueId val="{00000005-B11B-4D9E-BB7B-9CE6EC9FE2A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1.43</c:v>
                </c:pt>
              </c:numCache>
            </c:numRef>
          </c:val>
          <c:extLst>
            <c:ext xmlns:c16="http://schemas.microsoft.com/office/drawing/2014/chart" uri="{C3380CC4-5D6E-409C-BE32-E72D297353CC}">
              <c16:uniqueId val="{00000006-B11B-4D9E-BB7B-9CE6EC9FE2AA}"/>
            </c:ext>
          </c:extLst>
        </c:ser>
        <c:ser>
          <c:idx val="7"/>
          <c:order val="7"/>
          <c:tx>
            <c:strRef>
              <c:f>データシート!$A$34</c:f>
              <c:strCache>
                <c:ptCount val="1"/>
                <c:pt idx="0">
                  <c:v>電子地域通貨事業特別会計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0.76</c:v>
                </c:pt>
                <c:pt idx="6">
                  <c:v>#N/A</c:v>
                </c:pt>
                <c:pt idx="7">
                  <c:v>2.4</c:v>
                </c:pt>
                <c:pt idx="8">
                  <c:v>#N/A</c:v>
                </c:pt>
                <c:pt idx="9">
                  <c:v>1.99</c:v>
                </c:pt>
              </c:numCache>
            </c:numRef>
          </c:val>
          <c:extLst>
            <c:ext xmlns:c16="http://schemas.microsoft.com/office/drawing/2014/chart" uri="{C3380CC4-5D6E-409C-BE32-E72D297353CC}">
              <c16:uniqueId val="{00000007-B11B-4D9E-BB7B-9CE6EC9FE2A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4.8099999999999996</c:v>
                </c:pt>
                <c:pt idx="2">
                  <c:v>#N/A</c:v>
                </c:pt>
                <c:pt idx="3">
                  <c:v>5.92</c:v>
                </c:pt>
                <c:pt idx="4">
                  <c:v>#N/A</c:v>
                </c:pt>
                <c:pt idx="5">
                  <c:v>6.54</c:v>
                </c:pt>
                <c:pt idx="6">
                  <c:v>#N/A</c:v>
                </c:pt>
                <c:pt idx="7">
                  <c:v>5.65</c:v>
                </c:pt>
                <c:pt idx="8">
                  <c:v>#N/A</c:v>
                </c:pt>
                <c:pt idx="9">
                  <c:v>9.1300000000000008</c:v>
                </c:pt>
              </c:numCache>
            </c:numRef>
          </c:val>
          <c:extLst>
            <c:ext xmlns:c16="http://schemas.microsoft.com/office/drawing/2014/chart" uri="{C3380CC4-5D6E-409C-BE32-E72D297353CC}">
              <c16:uniqueId val="{00000008-B11B-4D9E-BB7B-9CE6EC9FE2A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13.81</c:v>
                </c:pt>
                <c:pt idx="2">
                  <c:v>#N/A</c:v>
                </c:pt>
                <c:pt idx="3">
                  <c:v>14.99</c:v>
                </c:pt>
                <c:pt idx="4">
                  <c:v>#N/A</c:v>
                </c:pt>
                <c:pt idx="5">
                  <c:v>15.46</c:v>
                </c:pt>
                <c:pt idx="6">
                  <c:v>#N/A</c:v>
                </c:pt>
                <c:pt idx="7">
                  <c:v>16.12</c:v>
                </c:pt>
                <c:pt idx="8">
                  <c:v>#N/A</c:v>
                </c:pt>
                <c:pt idx="9">
                  <c:v>15.46</c:v>
                </c:pt>
              </c:numCache>
            </c:numRef>
          </c:val>
          <c:extLst>
            <c:ext xmlns:c16="http://schemas.microsoft.com/office/drawing/2014/chart" uri="{C3380CC4-5D6E-409C-BE32-E72D297353CC}">
              <c16:uniqueId val="{00000009-B11B-4D9E-BB7B-9CE6EC9FE2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419</c:v>
                </c:pt>
                <c:pt idx="5">
                  <c:v>411</c:v>
                </c:pt>
                <c:pt idx="8">
                  <c:v>409</c:v>
                </c:pt>
                <c:pt idx="11">
                  <c:v>400</c:v>
                </c:pt>
                <c:pt idx="14">
                  <c:v>404</c:v>
                </c:pt>
              </c:numCache>
            </c:numRef>
          </c:val>
          <c:extLst>
            <c:ext xmlns:c16="http://schemas.microsoft.com/office/drawing/2014/chart" uri="{C3380CC4-5D6E-409C-BE32-E72D297353CC}">
              <c16:uniqueId val="{00000000-2E7C-4A01-98DA-4E113DF869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7C-4A01-98DA-4E113DF869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7C-4A01-98DA-4E113DF869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45</c:v>
                </c:pt>
                <c:pt idx="6">
                  <c:v>45</c:v>
                </c:pt>
                <c:pt idx="9">
                  <c:v>44</c:v>
                </c:pt>
                <c:pt idx="12">
                  <c:v>33</c:v>
                </c:pt>
              </c:numCache>
            </c:numRef>
          </c:val>
          <c:extLst>
            <c:ext xmlns:c16="http://schemas.microsoft.com/office/drawing/2014/chart" uri="{C3380CC4-5D6E-409C-BE32-E72D297353CC}">
              <c16:uniqueId val="{00000003-2E7C-4A01-98DA-4E113DF869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93</c:v>
                </c:pt>
                <c:pt idx="3">
                  <c:v>78</c:v>
                </c:pt>
                <c:pt idx="6">
                  <c:v>80</c:v>
                </c:pt>
                <c:pt idx="9">
                  <c:v>62</c:v>
                </c:pt>
                <c:pt idx="12">
                  <c:v>70</c:v>
                </c:pt>
              </c:numCache>
            </c:numRef>
          </c:val>
          <c:extLst>
            <c:ext xmlns:c16="http://schemas.microsoft.com/office/drawing/2014/chart" uri="{C3380CC4-5D6E-409C-BE32-E72D297353CC}">
              <c16:uniqueId val="{00000004-2E7C-4A01-98DA-4E113DF869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7C-4A01-98DA-4E113DF869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7C-4A01-98DA-4E113DF869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618</c:v>
                </c:pt>
                <c:pt idx="3">
                  <c:v>647</c:v>
                </c:pt>
                <c:pt idx="6">
                  <c:v>662</c:v>
                </c:pt>
                <c:pt idx="9">
                  <c:v>691</c:v>
                </c:pt>
                <c:pt idx="12">
                  <c:v>676</c:v>
                </c:pt>
              </c:numCache>
            </c:numRef>
          </c:val>
          <c:extLst>
            <c:ext xmlns:c16="http://schemas.microsoft.com/office/drawing/2014/chart" uri="{C3380CC4-5D6E-409C-BE32-E72D297353CC}">
              <c16:uniqueId val="{00000007-2E7C-4A01-98DA-4E113DF869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339</c:v>
                </c:pt>
                <c:pt idx="2">
                  <c:v>#N/A</c:v>
                </c:pt>
                <c:pt idx="3">
                  <c:v>#N/A</c:v>
                </c:pt>
                <c:pt idx="4">
                  <c:v>359</c:v>
                </c:pt>
                <c:pt idx="5">
                  <c:v>#N/A</c:v>
                </c:pt>
                <c:pt idx="6">
                  <c:v>#N/A</c:v>
                </c:pt>
                <c:pt idx="7">
                  <c:v>378</c:v>
                </c:pt>
                <c:pt idx="8">
                  <c:v>#N/A</c:v>
                </c:pt>
                <c:pt idx="9">
                  <c:v>#N/A</c:v>
                </c:pt>
                <c:pt idx="10">
                  <c:v>397</c:v>
                </c:pt>
                <c:pt idx="11">
                  <c:v>#N/A</c:v>
                </c:pt>
                <c:pt idx="12">
                  <c:v>#N/A</c:v>
                </c:pt>
                <c:pt idx="13">
                  <c:v>375</c:v>
                </c:pt>
                <c:pt idx="14">
                  <c:v>#N/A</c:v>
                </c:pt>
              </c:numCache>
            </c:numRef>
          </c:val>
          <c:smooth val="0"/>
          <c:extLst>
            <c:ext xmlns:c16="http://schemas.microsoft.com/office/drawing/2014/chart" uri="{C3380CC4-5D6E-409C-BE32-E72D297353CC}">
              <c16:uniqueId val="{00000008-2E7C-4A01-98DA-4E113DF869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5033</c:v>
                </c:pt>
                <c:pt idx="5">
                  <c:v>4967</c:v>
                </c:pt>
                <c:pt idx="8">
                  <c:v>4842</c:v>
                </c:pt>
                <c:pt idx="11">
                  <c:v>4734</c:v>
                </c:pt>
                <c:pt idx="14">
                  <c:v>4433</c:v>
                </c:pt>
              </c:numCache>
            </c:numRef>
          </c:val>
          <c:extLst>
            <c:ext xmlns:c16="http://schemas.microsoft.com/office/drawing/2014/chart" uri="{C3380CC4-5D6E-409C-BE32-E72D297353CC}">
              <c16:uniqueId val="{00000000-3728-4124-A48D-B979585506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80</c:v>
                </c:pt>
                <c:pt idx="5">
                  <c:v>64</c:v>
                </c:pt>
                <c:pt idx="8">
                  <c:v>52</c:v>
                </c:pt>
                <c:pt idx="11">
                  <c:v>44</c:v>
                </c:pt>
                <c:pt idx="14">
                  <c:v>36</c:v>
                </c:pt>
              </c:numCache>
            </c:numRef>
          </c:val>
          <c:extLst>
            <c:ext xmlns:c16="http://schemas.microsoft.com/office/drawing/2014/chart" uri="{C3380CC4-5D6E-409C-BE32-E72D297353CC}">
              <c16:uniqueId val="{00000001-3728-4124-A48D-B979585506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5676</c:v>
                </c:pt>
                <c:pt idx="5">
                  <c:v>5931</c:v>
                </c:pt>
                <c:pt idx="8">
                  <c:v>7263</c:v>
                </c:pt>
                <c:pt idx="11">
                  <c:v>8908</c:v>
                </c:pt>
                <c:pt idx="14">
                  <c:v>10196</c:v>
                </c:pt>
              </c:numCache>
            </c:numRef>
          </c:val>
          <c:extLst>
            <c:ext xmlns:c16="http://schemas.microsoft.com/office/drawing/2014/chart" uri="{C3380CC4-5D6E-409C-BE32-E72D297353CC}">
              <c16:uniqueId val="{00000002-3728-4124-A48D-B979585506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28-4124-A48D-B979585506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28-4124-A48D-B979585506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28-4124-A48D-B979585506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1223</c:v>
                </c:pt>
                <c:pt idx="3">
                  <c:v>1233</c:v>
                </c:pt>
                <c:pt idx="6">
                  <c:v>1283</c:v>
                </c:pt>
                <c:pt idx="9">
                  <c:v>1324</c:v>
                </c:pt>
                <c:pt idx="12">
                  <c:v>1372</c:v>
                </c:pt>
              </c:numCache>
            </c:numRef>
          </c:val>
          <c:extLst>
            <c:ext xmlns:c16="http://schemas.microsoft.com/office/drawing/2014/chart" uri="{C3380CC4-5D6E-409C-BE32-E72D297353CC}">
              <c16:uniqueId val="{00000006-3728-4124-A48D-B979585506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263</c:v>
                </c:pt>
                <c:pt idx="3">
                  <c:v>221</c:v>
                </c:pt>
                <c:pt idx="6">
                  <c:v>180</c:v>
                </c:pt>
                <c:pt idx="9">
                  <c:v>268</c:v>
                </c:pt>
                <c:pt idx="12">
                  <c:v>115</c:v>
                </c:pt>
              </c:numCache>
            </c:numRef>
          </c:val>
          <c:extLst>
            <c:ext xmlns:c16="http://schemas.microsoft.com/office/drawing/2014/chart" uri="{C3380CC4-5D6E-409C-BE32-E72D297353CC}">
              <c16:uniqueId val="{00000007-3728-4124-A48D-B979585506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628</c:v>
                </c:pt>
                <c:pt idx="3">
                  <c:v>581</c:v>
                </c:pt>
                <c:pt idx="6">
                  <c:v>518</c:v>
                </c:pt>
                <c:pt idx="9">
                  <c:v>434</c:v>
                </c:pt>
                <c:pt idx="12">
                  <c:v>355</c:v>
                </c:pt>
              </c:numCache>
            </c:numRef>
          </c:val>
          <c:extLst>
            <c:ext xmlns:c16="http://schemas.microsoft.com/office/drawing/2014/chart" uri="{C3380CC4-5D6E-409C-BE32-E72D297353CC}">
              <c16:uniqueId val="{00000008-3728-4124-A48D-B979585506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28-4124-A48D-B979585506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6041</c:v>
                </c:pt>
                <c:pt idx="3">
                  <c:v>5998</c:v>
                </c:pt>
                <c:pt idx="6">
                  <c:v>5788</c:v>
                </c:pt>
                <c:pt idx="9">
                  <c:v>5573</c:v>
                </c:pt>
                <c:pt idx="12">
                  <c:v>5146</c:v>
                </c:pt>
              </c:numCache>
            </c:numRef>
          </c:val>
          <c:extLst>
            <c:ext xmlns:c16="http://schemas.microsoft.com/office/drawing/2014/chart" uri="{C3380CC4-5D6E-409C-BE32-E72D297353CC}">
              <c16:uniqueId val="{0000000A-3728-4124-A48D-B979585506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28-4124-A48D-B979585506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1100</c:v>
                </c:pt>
                <c:pt idx="1">
                  <c:v>1300</c:v>
                </c:pt>
                <c:pt idx="2">
                  <c:v>1100</c:v>
                </c:pt>
              </c:numCache>
            </c:numRef>
          </c:val>
          <c:extLst>
            <c:ext xmlns:c16="http://schemas.microsoft.com/office/drawing/2014/chart" uri="{C3380CC4-5D6E-409C-BE32-E72D297353CC}">
              <c16:uniqueId val="{00000000-D79D-401A-B843-288E165249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548</c:v>
                </c:pt>
                <c:pt idx="1">
                  <c:v>567</c:v>
                </c:pt>
                <c:pt idx="2">
                  <c:v>591</c:v>
                </c:pt>
              </c:numCache>
            </c:numRef>
          </c:val>
          <c:extLst>
            <c:ext xmlns:c16="http://schemas.microsoft.com/office/drawing/2014/chart" uri="{C3380CC4-5D6E-409C-BE32-E72D297353CC}">
              <c16:uniqueId val="{00000001-D79D-401A-B843-288E165249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5034</c:v>
                </c:pt>
                <c:pt idx="1">
                  <c:v>6807</c:v>
                </c:pt>
                <c:pt idx="2">
                  <c:v>8282</c:v>
                </c:pt>
              </c:numCache>
            </c:numRef>
          </c:val>
          <c:extLst>
            <c:ext xmlns:c16="http://schemas.microsoft.com/office/drawing/2014/chart" uri="{C3380CC4-5D6E-409C-BE32-E72D297353CC}">
              <c16:uniqueId val="{00000002-D79D-401A-B843-288E165249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数年は、大きく増えることなく同水準で推移している。今後、公営企業債が増加することが予想される。また、公共施設等の更新も計画されているため、抑制できる時期にできるだけ抑制する予定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地方債関連は、ここ５年減少傾向にあるが、退職手当負担見込額は、増加傾向にある。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充当可能基金は、増加傾向にあり、今のところ順調に見えている。ふるさと納税の好調さが表れていると思われるが、気を緩めずに、計画性を持って進めていく必要がある。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将来に、大きな負担をさせないよう計画的な普通建設事業を行い、有利な起債と基金取崩しを行っていきたいと考えている。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宮崎県川南町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ここ数年、基金積み増しできていることは、ふるさと納税が起因している。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公共施設工事のために、公共施設等整備基金にも微増だが、積み増ししている。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は、大規模工事のためにもっと多額に積み増ししたいと考えている。収支のバランスを考えて、積める時に積み増ししていく予定にしている。また、減債基金にも積み増ししたいが、今後の起債計画を考えて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振興基金は、個性的で魅力的な地域づくりの経費に、公共施設等整備基金は、公共施設等の新規及び更新整備費に、川南原地区国営施設応急対策事業基金は、川南原地区国営施設応急対策事業の円滑な推進を図るため、次代を担う人づくり基金は、地域の活性化の中核となる人材を育成するとともに、住民が主体となって行う活力あるまちづくりを促進するための経費に、長寿社会福祉基金は、高齢者や障害者の在宅福祉の充実及び生きがい、健康づくり事業を推進するための経費に活用する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条例で定め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将来的にある大規模工事に備え積み増し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した。ふるさと振興基金については、ふるさと納税（寄附金）を原資に積立てており、令和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寄附額が増加したこと及び返礼品経費の一部が翌年度へ繰り越されることへの財源により基金も増加している。川南原地区国営施設応急対策事業基金については、令和８年度に国営事業負担金の支払いがあることに備えているものであり、計画的な積み増し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や校舎等の更新・改修工事を将来的に計画している。また、インフラ施設も大規模な更新工事の時期にきている。今後のことを考えると、できる時に積み増しし、準備をしておく必要がある。多額の地方債借入も予想されるため、減債基金にも積み増しし、しっかりした返済計画を立てて対応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交付税について、固定資産税の過年度課税による増収分に対する精算（２億円程度）が行われる見込みであったことから、それに備えるために２億円の積み増しを行った（令和５年度）。その分を令和６年度で減額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年々予算規模が大きくなっているため、現在の額（１１億円）が適当なのか考える必要があると思うが、予算の抑制も考え、この額を続けていく。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普通交付税の追加交付（うち、臨財債償還分）による積み増した。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今後の大規模工事に備え、できるだけ積み増ししたいと考えている。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14,617
14,226
90.13
17,869,931
17,289,456
559,796
5,012,044
5,146,450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ここ数年、安定した収入を確保しており、数値も横ばいとなっている。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35560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5024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144797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35560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5024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37</xdr:row>
      <xdr:rowOff>158750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137160</xdr:rowOff>
    </xdr:from>
    <xdr:to>
      <xdr:col>11</xdr:col>
      <xdr:colOff>31750</xdr:colOff>
      <xdr:row>37</xdr:row>
      <xdr:rowOff>158750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30936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156210</xdr:rowOff>
    </xdr:from>
    <xdr:to>
      <xdr:col>19</xdr:col>
      <xdr:colOff>184150</xdr:colOff>
      <xdr:row>38</xdr:row>
      <xdr:rowOff>86360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96537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86360</xdr:rowOff>
    </xdr:from>
    <xdr:to>
      <xdr:col>7</xdr:col>
      <xdr:colOff>31750</xdr:colOff>
      <xdr:row>37</xdr:row>
      <xdr:rowOff>16510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26687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人件費上昇、福祉関連事業の拡充による扶助費の増により、年々硬直化が進んでいる。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8479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63</xdr:row>
      <xdr:rowOff>114300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06523"/>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30904</xdr:rowOff>
    </xdr:from>
    <xdr:to>
      <xdr:col>19</xdr:col>
      <xdr:colOff>133350</xdr:colOff>
      <xdr:row>62</xdr:row>
      <xdr:rowOff>76623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8935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7196</xdr:rowOff>
    </xdr:from>
    <xdr:to>
      <xdr:col>19</xdr:col>
      <xdr:colOff>184150</xdr:colOff>
      <xdr:row>63</xdr:row>
      <xdr:rowOff>108796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93573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159173</xdr:rowOff>
    </xdr:from>
    <xdr:to>
      <xdr:col>15</xdr:col>
      <xdr:colOff>82550</xdr:colOff>
      <xdr:row>61</xdr:row>
      <xdr:rowOff>30904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103273"/>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159173</xdr:rowOff>
    </xdr:from>
    <xdr:to>
      <xdr:col>11</xdr:col>
      <xdr:colOff>31750</xdr:colOff>
      <xdr:row>64</xdr:row>
      <xdr:rowOff>15240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103273"/>
          <a:ext cx="889000" cy="8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79163</xdr:rowOff>
    </xdr:from>
    <xdr:to>
      <xdr:col>11</xdr:col>
      <xdr:colOff>82550</xdr:colOff>
      <xdr:row>61</xdr:row>
      <xdr:rowOff>9313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165540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70714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151554</xdr:rowOff>
    </xdr:from>
    <xdr:to>
      <xdr:col>15</xdr:col>
      <xdr:colOff>133350</xdr:colOff>
      <xdr:row>61</xdr:row>
      <xdr:rowOff>81704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91881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108373</xdr:rowOff>
    </xdr:from>
    <xdr:to>
      <xdr:col>11</xdr:col>
      <xdr:colOff>82550</xdr:colOff>
      <xdr:row>59</xdr:row>
      <xdr:rowOff>38523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48700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[402,183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ふるさと納税関連の物件費が増大しており、大きく額を伸ばしている。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また、人件費が年々増加しているので、会計年度職員を含めた、人員管理が必要となってきている。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22127</xdr:rowOff>
    </xdr:from>
    <xdr:to>
      <xdr:col>23</xdr:col>
      <xdr:colOff>133350</xdr:colOff>
      <xdr:row>88</xdr:row>
      <xdr:rowOff>133818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5109727"/>
          <a:ext cx="838200" cy="1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168764</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99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3639</xdr:rowOff>
    </xdr:from>
    <xdr:to>
      <xdr:col>19</xdr:col>
      <xdr:colOff>133350</xdr:colOff>
      <xdr:row>88</xdr:row>
      <xdr:rowOff>22127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748339"/>
          <a:ext cx="889000" cy="36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93361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79324</xdr:rowOff>
    </xdr:from>
    <xdr:to>
      <xdr:col>15</xdr:col>
      <xdr:colOff>82550</xdr:colOff>
      <xdr:row>86</xdr:row>
      <xdr:rowOff>3639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38224"/>
          <a:ext cx="889000" cy="6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165245</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52890</xdr:rowOff>
    </xdr:from>
    <xdr:to>
      <xdr:col>11</xdr:col>
      <xdr:colOff>31750</xdr:colOff>
      <xdr:row>82</xdr:row>
      <xdr:rowOff>79324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40340"/>
          <a:ext cx="889000" cy="1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25709</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84962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83018</xdr:rowOff>
    </xdr:from>
    <xdr:to>
      <xdr:col>23</xdr:col>
      <xdr:colOff>184150</xdr:colOff>
      <xdr:row>89</xdr:row>
      <xdr:rowOff>13168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51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150345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506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142777</xdr:rowOff>
    </xdr:from>
    <xdr:to>
      <xdr:col>19</xdr:col>
      <xdr:colOff>184150</xdr:colOff>
      <xdr:row>88</xdr:row>
      <xdr:rowOff>72927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50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57704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5145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124289</xdr:rowOff>
    </xdr:from>
    <xdr:to>
      <xdr:col>15</xdr:col>
      <xdr:colOff>133350</xdr:colOff>
      <xdr:row>86</xdr:row>
      <xdr:rowOff>54439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39216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78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28524</xdr:rowOff>
    </xdr:from>
    <xdr:to>
      <xdr:col>11</xdr:col>
      <xdr:colOff>82550</xdr:colOff>
      <xdr:row>82</xdr:row>
      <xdr:rowOff>130124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140301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85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2090</xdr:rowOff>
    </xdr:from>
    <xdr:to>
      <xdr:col>7</xdr:col>
      <xdr:colOff>31750</xdr:colOff>
      <xdr:row>81</xdr:row>
      <xdr:rowOff>103690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113867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徐々に類似団体に近づいてきているが、全国町村平均には、まだまだほど遠い状況にある。さらなる処遇改善により、採用試験受験者増を期待している。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130811</xdr:rowOff>
    </xdr:from>
    <xdr:to>
      <xdr:col>81</xdr:col>
      <xdr:colOff>44450</xdr:colOff>
      <xdr:row>85</xdr:row>
      <xdr:rowOff>7620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326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130811</xdr:rowOff>
    </xdr:from>
    <xdr:to>
      <xdr:col>77</xdr:col>
      <xdr:colOff>44450</xdr:colOff>
      <xdr:row>84</xdr:row>
      <xdr:rowOff>130811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532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130811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58420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46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144797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80011</xdr:rowOff>
    </xdr:from>
    <xdr:to>
      <xdr:col>73</xdr:col>
      <xdr:colOff>44450</xdr:colOff>
      <xdr:row>85</xdr:row>
      <xdr:rowOff>10161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20338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入退職数は、あまり変動はないが、現住人口が減少しているため上昇している。今後も、この傾向が続くと思われる。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102053</xdr:rowOff>
    </xdr:from>
    <xdr:to>
      <xdr:col>81</xdr:col>
      <xdr:colOff>44450</xdr:colOff>
      <xdr:row>59</xdr:row>
      <xdr:rowOff>160655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17603"/>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127743</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757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48623</xdr:rowOff>
    </xdr:from>
    <xdr:to>
      <xdr:col>77</xdr:col>
      <xdr:colOff>44450</xdr:colOff>
      <xdr:row>59</xdr:row>
      <xdr:rowOff>102053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164173"/>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95539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7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144235</xdr:rowOff>
    </xdr:from>
    <xdr:to>
      <xdr:col>72</xdr:col>
      <xdr:colOff>203200</xdr:colOff>
      <xdr:row>59</xdr:row>
      <xdr:rowOff>48623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088335"/>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123553</xdr:rowOff>
    </xdr:from>
    <xdr:to>
      <xdr:col>68</xdr:col>
      <xdr:colOff>152400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06765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51253</xdr:rowOff>
    </xdr:from>
    <xdr:to>
      <xdr:col>77</xdr:col>
      <xdr:colOff>95250</xdr:colOff>
      <xdr:row>59</xdr:row>
      <xdr:rowOff>152853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163030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35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169273</xdr:rowOff>
    </xdr:from>
    <xdr:to>
      <xdr:col>73</xdr:col>
      <xdr:colOff>44450</xdr:colOff>
      <xdr:row>59</xdr:row>
      <xdr:rowOff>99423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109600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93435</xdr:rowOff>
    </xdr:from>
    <xdr:to>
      <xdr:col>68</xdr:col>
      <xdr:colOff>203200</xdr:colOff>
      <xdr:row>59</xdr:row>
      <xdr:rowOff>23585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33762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72753</xdr:rowOff>
    </xdr:from>
    <xdr:to>
      <xdr:col>64</xdr:col>
      <xdr:colOff>152400</xdr:colOff>
      <xdr:row>59</xdr:row>
      <xdr:rowOff>2903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計画的な償還は進んでいる。ピークが近いため数値が高くなってきているが、今後、比率は下降傾向を見込んでいる。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59972</xdr:rowOff>
    </xdr:from>
    <xdr:to>
      <xdr:col>81</xdr:col>
      <xdr:colOff>44450</xdr:colOff>
      <xdr:row>40</xdr:row>
      <xdr:rowOff>59972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17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19755</xdr:rowOff>
    </xdr:from>
    <xdr:to>
      <xdr:col>77</xdr:col>
      <xdr:colOff>44450</xdr:colOff>
      <xdr:row>40</xdr:row>
      <xdr:rowOff>59972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777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19755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241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137583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152699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83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9172</xdr:rowOff>
    </xdr:from>
    <xdr:to>
      <xdr:col>77</xdr:col>
      <xdr:colOff>95250</xdr:colOff>
      <xdr:row>40</xdr:row>
      <xdr:rowOff>110772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95549</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95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140405</xdr:rowOff>
    </xdr:from>
    <xdr:to>
      <xdr:col>73</xdr:col>
      <xdr:colOff>44450</xdr:colOff>
      <xdr:row>40</xdr:row>
      <xdr:rowOff>70555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今のところ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将来負担比率は数値なしである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今後は公共施設の老朽化によ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る廃止・統合、役場庁舎、学校校舎の更新・</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工事のための起債及び基金の取り崩しが見込まれることから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生じる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と思われる。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中・長期的な視野を持って、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資金運用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・確保</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14,617
14,226
90.13
17,869,931
17,289,456
559,796
5,012,044
5,146,450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職員等の人事院勧告による給与増加が、影響していると思われる。今後も増加することが見込まれるため、適正な定数管理が必要と考えている。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123734</xdr:rowOff>
    </xdr:from>
    <xdr:to>
      <xdr:col>24</xdr:col>
      <xdr:colOff>25400</xdr:colOff>
      <xdr:row>37</xdr:row>
      <xdr:rowOff>109039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95934"/>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122119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22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91077</xdr:rowOff>
    </xdr:from>
    <xdr:to>
      <xdr:col>19</xdr:col>
      <xdr:colOff>187325</xdr:colOff>
      <xdr:row>36</xdr:row>
      <xdr:rowOff>123734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632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93271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64951</xdr:rowOff>
    </xdr:from>
    <xdr:to>
      <xdr:col>15</xdr:col>
      <xdr:colOff>98425</xdr:colOff>
      <xdr:row>36</xdr:row>
      <xdr:rowOff>91077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371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54083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64951</xdr:rowOff>
    </xdr:from>
    <xdr:to>
      <xdr:col>11</xdr:col>
      <xdr:colOff>9525</xdr:colOff>
      <xdr:row>37</xdr:row>
      <xdr:rowOff>63319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37151"/>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58239</xdr:rowOff>
    </xdr:from>
    <xdr:to>
      <xdr:col>24</xdr:col>
      <xdr:colOff>76200</xdr:colOff>
      <xdr:row>37</xdr:row>
      <xdr:rowOff>159838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30316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7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72934</xdr:rowOff>
    </xdr:from>
    <xdr:to>
      <xdr:col>20</xdr:col>
      <xdr:colOff>38100</xdr:colOff>
      <xdr:row>37</xdr:row>
      <xdr:rowOff>3084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159311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3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40277</xdr:rowOff>
    </xdr:from>
    <xdr:to>
      <xdr:col>15</xdr:col>
      <xdr:colOff>149225</xdr:colOff>
      <xdr:row>36</xdr:row>
      <xdr:rowOff>141877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126654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14151</xdr:rowOff>
    </xdr:from>
    <xdr:to>
      <xdr:col>11</xdr:col>
      <xdr:colOff>60325</xdr:colOff>
      <xdr:row>36</xdr:row>
      <xdr:rowOff>115751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100528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12519</xdr:rowOff>
    </xdr:from>
    <xdr:to>
      <xdr:col>6</xdr:col>
      <xdr:colOff>171450</xdr:colOff>
      <xdr:row>37</xdr:row>
      <xdr:rowOff>114119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98896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ふるさと納税関連の費用が増えているが、令和４年度から同水準で抑えられている。このまま、類似団体平均を下回っていくように注意したい。</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137886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273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170543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52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58964</xdr:rowOff>
    </xdr:from>
    <xdr:to>
      <xdr:col>73</xdr:col>
      <xdr:colOff>180975</xdr:colOff>
      <xdr:row>14</xdr:row>
      <xdr:rowOff>170543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287814"/>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59163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58964</xdr:rowOff>
    </xdr:from>
    <xdr:to>
      <xdr:col>69</xdr:col>
      <xdr:colOff>92075</xdr:colOff>
      <xdr:row>14</xdr:row>
      <xdr:rowOff>61686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878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8164</xdr:rowOff>
    </xdr:from>
    <xdr:to>
      <xdr:col>69</xdr:col>
      <xdr:colOff>142875</xdr:colOff>
      <xdr:row>13</xdr:row>
      <xdr:rowOff>109764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119941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令和２年度より徐々に改善しているが、以前として高い水準で推移している。人口の高齢化が進んでいることも考えられるが、福祉関係事業を多く行っていることが、影響していると考えられる。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149860</xdr:rowOff>
    </xdr:from>
    <xdr:to>
      <xdr:col>24</xdr:col>
      <xdr:colOff>25400</xdr:colOff>
      <xdr:row>58</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526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127000</xdr:rowOff>
    </xdr:from>
    <xdr:to>
      <xdr:col>24</xdr:col>
      <xdr:colOff>114300</xdr:colOff>
      <xdr:row>58</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64787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149860</xdr:rowOff>
    </xdr:from>
    <xdr:to>
      <xdr:col>24</xdr:col>
      <xdr:colOff>114300</xdr:colOff>
      <xdr:row>52</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24130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71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161307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4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138430</xdr:rowOff>
    </xdr:from>
    <xdr:to>
      <xdr:col>19</xdr:col>
      <xdr:colOff>187325</xdr:colOff>
      <xdr:row>59</xdr:row>
      <xdr:rowOff>24130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110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144780</xdr:rowOff>
    </xdr:from>
    <xdr:to>
      <xdr:col>20</xdr:col>
      <xdr:colOff>38100</xdr:colOff>
      <xdr:row>55</xdr:row>
      <xdr:rowOff>74930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85107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138430</xdr:rowOff>
    </xdr:from>
    <xdr:to>
      <xdr:col>15</xdr:col>
      <xdr:colOff>98425</xdr:colOff>
      <xdr:row>59</xdr:row>
      <xdr:rowOff>46990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110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121920</xdr:rowOff>
    </xdr:from>
    <xdr:to>
      <xdr:col>15</xdr:col>
      <xdr:colOff>149225</xdr:colOff>
      <xdr:row>55</xdr:row>
      <xdr:rowOff>52070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46990</xdr:rowOff>
    </xdr:from>
    <xdr:to>
      <xdr:col>11</xdr:col>
      <xdr:colOff>9525</xdr:colOff>
      <xdr:row>61</xdr:row>
      <xdr:rowOff>1270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625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144780</xdr:rowOff>
    </xdr:from>
    <xdr:to>
      <xdr:col>20</xdr:col>
      <xdr:colOff>38100</xdr:colOff>
      <xdr:row>59</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59707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87630</xdr:rowOff>
    </xdr:from>
    <xdr:to>
      <xdr:col>15</xdr:col>
      <xdr:colOff>149225</xdr:colOff>
      <xdr:row>58</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167640</xdr:rowOff>
    </xdr:from>
    <xdr:to>
      <xdr:col>11</xdr:col>
      <xdr:colOff>60325</xdr:colOff>
      <xdr:row>59</xdr:row>
      <xdr:rowOff>97790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82567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121920</xdr:rowOff>
    </xdr:from>
    <xdr:to>
      <xdr:col>6</xdr:col>
      <xdr:colOff>171450</xdr:colOff>
      <xdr:row>61</xdr:row>
      <xdr:rowOff>52070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36847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非常に高い数値が続いており、公営企業等への繰出金が影響していることが考えられる。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下水道事業の公営企業法適用も費用増の一つと思われる。特別会計を含め経営改善を考える必要がある。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58</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8525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88900</xdr:rowOff>
    </xdr:from>
    <xdr:to>
      <xdr:col>82</xdr:col>
      <xdr:colOff>196850</xdr:colOff>
      <xdr:row>58</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3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33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146050</xdr:rowOff>
    </xdr:from>
    <xdr:to>
      <xdr:col>78</xdr:col>
      <xdr:colOff>69850</xdr:colOff>
      <xdr:row>59</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0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58</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9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127000</xdr:rowOff>
    </xdr:from>
    <xdr:to>
      <xdr:col>69</xdr:col>
      <xdr:colOff>92075</xdr:colOff>
      <xdr:row>60</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965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76200</xdr:rowOff>
    </xdr:from>
    <xdr:to>
      <xdr:col>69</xdr:col>
      <xdr:colOff>142875</xdr:colOff>
      <xdr:row>58</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19050</xdr:rowOff>
    </xdr:from>
    <xdr:to>
      <xdr:col>65</xdr:col>
      <xdr:colOff>53975</xdr:colOff>
      <xdr:row>60</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５年で一番高い数値となっている。新規補助事業に取組んだ結果と思われる。物価高騰等もあるため致し方ない面もあると思うが、数年後の新中学校建設工事も計画されているため、今後、抑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137886</xdr:rowOff>
    </xdr:from>
    <xdr:to>
      <xdr:col>82</xdr:col>
      <xdr:colOff>107950</xdr:colOff>
      <xdr:row>35</xdr:row>
      <xdr:rowOff>162378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967186"/>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151691</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2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116114</xdr:rowOff>
    </xdr:from>
    <xdr:to>
      <xdr:col>78</xdr:col>
      <xdr:colOff>69850</xdr:colOff>
      <xdr:row>34</xdr:row>
      <xdr:rowOff>137886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45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91820</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xdr:rowOff>
    </xdr:from>
    <xdr:to>
      <xdr:col>73</xdr:col>
      <xdr:colOff>180975</xdr:colOff>
      <xdr:row>34</xdr:row>
      <xdr:rowOff>116114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365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37391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xdr:rowOff>
    </xdr:from>
    <xdr:to>
      <xdr:col>69</xdr:col>
      <xdr:colOff>92075</xdr:colOff>
      <xdr:row>35</xdr:row>
      <xdr:rowOff>107950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8365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26505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111578</xdr:rowOff>
    </xdr:from>
    <xdr:to>
      <xdr:col>82</xdr:col>
      <xdr:colOff>158750</xdr:colOff>
      <xdr:row>36</xdr:row>
      <xdr:rowOff>41728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128105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87086</xdr:rowOff>
    </xdr:from>
    <xdr:to>
      <xdr:col>78</xdr:col>
      <xdr:colOff>120650</xdr:colOff>
      <xdr:row>35</xdr:row>
      <xdr:rowOff>17236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27413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68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65314</xdr:rowOff>
    </xdr:from>
    <xdr:to>
      <xdr:col>74</xdr:col>
      <xdr:colOff>31750</xdr:colOff>
      <xdr:row>34</xdr:row>
      <xdr:rowOff>166914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5641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127907</xdr:rowOff>
    </xdr:from>
    <xdr:to>
      <xdr:col>69</xdr:col>
      <xdr:colOff>142875</xdr:colOff>
      <xdr:row>34</xdr:row>
      <xdr:rowOff>58057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68234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計画的な起債と償還を行っているため、平均的な数値で留まっている。今後、大規模工事が想定されるため、数年は、この状態を続けていきたい。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76200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738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xdr:rowOff>
    </xdr:from>
    <xdr:to>
      <xdr:col>19</xdr:col>
      <xdr:colOff>187325</xdr:colOff>
      <xdr:row>74</xdr:row>
      <xdr:rowOff>76200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700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74</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2585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41927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146050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2585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3827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118127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25400</xdr:rowOff>
    </xdr:from>
    <xdr:to>
      <xdr:col>20</xdr:col>
      <xdr:colOff>38100</xdr:colOff>
      <xdr:row>74</xdr:row>
      <xdr:rowOff>127000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137177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48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95250</xdr:rowOff>
    </xdr:from>
    <xdr:to>
      <xdr:col>6</xdr:col>
      <xdr:colOff>171450</xdr:colOff>
      <xdr:row>74</xdr:row>
      <xdr:rowOff>25400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35577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公債費が抑えれている分、それ以外の経費に使われているのだが、固定費以外にも、財源が充てられていると捉えている。今後、公債費以外の経常経費も抑えていきたい。</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407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86377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57150</xdr:rowOff>
    </xdr:from>
    <xdr:to>
      <xdr:col>82</xdr:col>
      <xdr:colOff>107950</xdr:colOff>
      <xdr:row>79</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32588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120650</xdr:rowOff>
    </xdr:from>
    <xdr:to>
      <xdr:col>78</xdr:col>
      <xdr:colOff>69850</xdr:colOff>
      <xdr:row>77</xdr:row>
      <xdr:rowOff>57150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9794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139700</xdr:rowOff>
    </xdr:from>
    <xdr:to>
      <xdr:col>73</xdr:col>
      <xdr:colOff>180975</xdr:colOff>
      <xdr:row>75</xdr:row>
      <xdr:rowOff>120650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24841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139700</xdr:rowOff>
    </xdr:from>
    <xdr:to>
      <xdr:col>69</xdr:col>
      <xdr:colOff>92075</xdr:colOff>
      <xdr:row>80</xdr:row>
      <xdr:rowOff>88900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2484100"/>
          <a:ext cx="889000" cy="132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105427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6350</xdr:rowOff>
    </xdr:from>
    <xdr:to>
      <xdr:col>78</xdr:col>
      <xdr:colOff>120650</xdr:colOff>
      <xdr:row>77</xdr:row>
      <xdr:rowOff>107950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92727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69850</xdr:rowOff>
    </xdr:from>
    <xdr:to>
      <xdr:col>74</xdr:col>
      <xdr:colOff>31750</xdr:colOff>
      <xdr:row>76</xdr:row>
      <xdr:rowOff>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156227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88900</xdr:rowOff>
    </xdr:from>
    <xdr:to>
      <xdr:col>69</xdr:col>
      <xdr:colOff>142875</xdr:colOff>
      <xdr:row>73</xdr:row>
      <xdr:rowOff>19050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3827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38100</xdr:rowOff>
    </xdr:from>
    <xdr:to>
      <xdr:col>65</xdr:col>
      <xdr:colOff>53975</xdr:colOff>
      <xdr:row>80</xdr:row>
      <xdr:rowOff>139700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124477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169189</xdr:rowOff>
    </xdr:from>
    <xdr:to>
      <xdr:col>29</xdr:col>
      <xdr:colOff>127000</xdr:colOff>
      <xdr:row>19</xdr:row>
      <xdr:rowOff>27292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1464"/>
          <a:ext cx="647700" cy="201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55325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03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27292</xdr:rowOff>
    </xdr:from>
    <xdr:to>
      <xdr:col>26</xdr:col>
      <xdr:colOff>50800</xdr:colOff>
      <xdr:row>19</xdr:row>
      <xdr:rowOff>83185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2467"/>
          <a:ext cx="698500" cy="55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19626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83185</xdr:rowOff>
    </xdr:from>
    <xdr:to>
      <xdr:col>22</xdr:col>
      <xdr:colOff>114300</xdr:colOff>
      <xdr:row>19</xdr:row>
      <xdr:rowOff>145834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8360"/>
          <a:ext cx="698500" cy="6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107815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145834</xdr:rowOff>
    </xdr:from>
    <xdr:to>
      <xdr:col>18</xdr:col>
      <xdr:colOff>177800</xdr:colOff>
      <xdr:row>20</xdr:row>
      <xdr:rowOff>572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51009"/>
          <a:ext cx="698500" cy="26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161231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68838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118389</xdr:rowOff>
    </xdr:from>
    <xdr:to>
      <xdr:col>29</xdr:col>
      <xdr:colOff>177800</xdr:colOff>
      <xdr:row>18</xdr:row>
      <xdr:rowOff>48539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0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90466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147942</xdr:rowOff>
    </xdr:from>
    <xdr:to>
      <xdr:col>26</xdr:col>
      <xdr:colOff>101600</xdr:colOff>
      <xdr:row>19</xdr:row>
      <xdr:rowOff>78092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62869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8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32385</xdr:rowOff>
    </xdr:from>
    <xdr:to>
      <xdr:col>22</xdr:col>
      <xdr:colOff>165100</xdr:colOff>
      <xdr:row>19</xdr:row>
      <xdr:rowOff>133985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7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118762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95034</xdr:rowOff>
    </xdr:from>
    <xdr:to>
      <xdr:col>19</xdr:col>
      <xdr:colOff>38100</xdr:colOff>
      <xdr:row>20</xdr:row>
      <xdr:rowOff>25184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0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9961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121222</xdr:rowOff>
    </xdr:from>
    <xdr:to>
      <xdr:col>15</xdr:col>
      <xdr:colOff>101600</xdr:colOff>
      <xdr:row>20</xdr:row>
      <xdr:rowOff>51372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2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36149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312051</xdr:rowOff>
    </xdr:from>
    <xdr:to>
      <xdr:col>29</xdr:col>
      <xdr:colOff>127000</xdr:colOff>
      <xdr:row>36</xdr:row>
      <xdr:rowOff>9461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22401"/>
          <a:ext cx="6477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202189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9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312051</xdr:rowOff>
    </xdr:from>
    <xdr:to>
      <xdr:col>26</xdr:col>
      <xdr:colOff>50800</xdr:colOff>
      <xdr:row>36</xdr:row>
      <xdr:rowOff>25159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22401"/>
          <a:ext cx="698500" cy="56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109834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77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25159</xdr:rowOff>
    </xdr:from>
    <xdr:to>
      <xdr:col>22</xdr:col>
      <xdr:colOff>114300</xdr:colOff>
      <xdr:row>36</xdr:row>
      <xdr:rowOff>89662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78409"/>
          <a:ext cx="698500" cy="6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220057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8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89662</xdr:rowOff>
    </xdr:from>
    <xdr:to>
      <xdr:col>18</xdr:col>
      <xdr:colOff>177800</xdr:colOff>
      <xdr:row>36</xdr:row>
      <xdr:rowOff>150355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42912"/>
          <a:ext cx="698500" cy="60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271911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294085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301561</xdr:rowOff>
    </xdr:from>
    <xdr:to>
      <xdr:col>29</xdr:col>
      <xdr:colOff>177800</xdr:colOff>
      <xdr:row>36</xdr:row>
      <xdr:rowOff>60261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1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273638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261251</xdr:rowOff>
    </xdr:from>
    <xdr:to>
      <xdr:col>26</xdr:col>
      <xdr:colOff>101600</xdr:colOff>
      <xdr:row>36</xdr:row>
      <xdr:rowOff>19951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317259</xdr:rowOff>
    </xdr:from>
    <xdr:to>
      <xdr:col>22</xdr:col>
      <xdr:colOff>165100</xdr:colOff>
      <xdr:row>36</xdr:row>
      <xdr:rowOff>75959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60736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38862</xdr:rowOff>
    </xdr:from>
    <xdr:to>
      <xdr:col>19</xdr:col>
      <xdr:colOff>38100</xdr:colOff>
      <xdr:row>36</xdr:row>
      <xdr:rowOff>140462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125239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99555</xdr:rowOff>
    </xdr:from>
    <xdr:to>
      <xdr:col>15</xdr:col>
      <xdr:colOff>101600</xdr:colOff>
      <xdr:row>37</xdr:row>
      <xdr:rowOff>29705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14482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3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14,617
14,226
90.13
17,869,931
17,289,456
559,796
5,012,044
5,146,450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83464</xdr:rowOff>
    </xdr:from>
    <xdr:to>
      <xdr:col>24</xdr:col>
      <xdr:colOff>63500</xdr:colOff>
      <xdr:row>37</xdr:row>
      <xdr:rowOff>61584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5664"/>
          <a:ext cx="838200" cy="14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61584</xdr:rowOff>
    </xdr:from>
    <xdr:to>
      <xdr:col>19</xdr:col>
      <xdr:colOff>177800</xdr:colOff>
      <xdr:row>37</xdr:row>
      <xdr:rowOff>111800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5234"/>
          <a:ext cx="889000" cy="5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4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111800</xdr:rowOff>
    </xdr:from>
    <xdr:to>
      <xdr:col>15</xdr:col>
      <xdr:colOff>50800</xdr:colOff>
      <xdr:row>37</xdr:row>
      <xdr:rowOff>162582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5450"/>
          <a:ext cx="8890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72273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9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162582</xdr:rowOff>
    </xdr:from>
    <xdr:to>
      <xdr:col>10</xdr:col>
      <xdr:colOff>114300</xdr:colOff>
      <xdr:row>38</xdr:row>
      <xdr:rowOff>11075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6232"/>
          <a:ext cx="8890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111244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158183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32664</xdr:rowOff>
    </xdr:from>
    <xdr:to>
      <xdr:col>24</xdr:col>
      <xdr:colOff>114300</xdr:colOff>
      <xdr:row>36</xdr:row>
      <xdr:rowOff>134264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10784</xdr:rowOff>
    </xdr:from>
    <xdr:to>
      <xdr:col>20</xdr:col>
      <xdr:colOff>38100</xdr:colOff>
      <xdr:row>37</xdr:row>
      <xdr:rowOff>112384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103511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61000</xdr:rowOff>
    </xdr:from>
    <xdr:to>
      <xdr:col>15</xdr:col>
      <xdr:colOff>101600</xdr:colOff>
      <xdr:row>37</xdr:row>
      <xdr:rowOff>162599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46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153727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111782</xdr:rowOff>
    </xdr:from>
    <xdr:to>
      <xdr:col>10</xdr:col>
      <xdr:colOff>165100</xdr:colOff>
      <xdr:row>38</xdr:row>
      <xdr:rowOff>41932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33059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131725</xdr:rowOff>
    </xdr:from>
    <xdr:to>
      <xdr:col>6</xdr:col>
      <xdr:colOff>38100</xdr:colOff>
      <xdr:row>38</xdr:row>
      <xdr:rowOff>61875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53002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158102</xdr:rowOff>
    </xdr:from>
    <xdr:to>
      <xdr:col>24</xdr:col>
      <xdr:colOff>63500</xdr:colOff>
      <xdr:row>51</xdr:row>
      <xdr:rowOff>18855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30602"/>
          <a:ext cx="838200" cy="3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82361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83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18855</xdr:rowOff>
    </xdr:from>
    <xdr:to>
      <xdr:col>19</xdr:col>
      <xdr:colOff>177800</xdr:colOff>
      <xdr:row>53</xdr:row>
      <xdr:rowOff>117252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762805"/>
          <a:ext cx="889000" cy="44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97990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87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117252</xdr:rowOff>
    </xdr:from>
    <xdr:to>
      <xdr:col>15</xdr:col>
      <xdr:colOff>50800</xdr:colOff>
      <xdr:row>57</xdr:row>
      <xdr:rowOff>169425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04102"/>
          <a:ext cx="889000" cy="7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9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169425</xdr:rowOff>
    </xdr:from>
    <xdr:to>
      <xdr:col>10</xdr:col>
      <xdr:colOff>114300</xdr:colOff>
      <xdr:row>59</xdr:row>
      <xdr:rowOff>55682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2075"/>
          <a:ext cx="889000" cy="22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127365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100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71521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84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107302</xdr:rowOff>
    </xdr:from>
    <xdr:to>
      <xdr:col>24</xdr:col>
      <xdr:colOff>114300</xdr:colOff>
      <xdr:row>51</xdr:row>
      <xdr:rowOff>37452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6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60329</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139505</xdr:rowOff>
    </xdr:from>
    <xdr:to>
      <xdr:col>20</xdr:col>
      <xdr:colOff>38100</xdr:colOff>
      <xdr:row>51</xdr:row>
      <xdr:rowOff>69655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86182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48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66452</xdr:rowOff>
    </xdr:from>
    <xdr:to>
      <xdr:col>15</xdr:col>
      <xdr:colOff>101600</xdr:colOff>
      <xdr:row>53</xdr:row>
      <xdr:rowOff>168052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13129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92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118625</xdr:rowOff>
    </xdr:from>
    <xdr:to>
      <xdr:col>10</xdr:col>
      <xdr:colOff>165100</xdr:colOff>
      <xdr:row>58</xdr:row>
      <xdr:rowOff>48775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65302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66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4882</xdr:rowOff>
    </xdr:from>
    <xdr:to>
      <xdr:col>6</xdr:col>
      <xdr:colOff>38100</xdr:colOff>
      <xdr:row>59</xdr:row>
      <xdr:rowOff>106482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97609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15616</xdr:rowOff>
    </xdr:from>
    <xdr:to>
      <xdr:col>24</xdr:col>
      <xdr:colOff>63500</xdr:colOff>
      <xdr:row>76</xdr:row>
      <xdr:rowOff>55849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45816"/>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157223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67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101844</xdr:rowOff>
    </xdr:from>
    <xdr:to>
      <xdr:col>19</xdr:col>
      <xdr:colOff>177800</xdr:colOff>
      <xdr:row>76</xdr:row>
      <xdr:rowOff>55849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60594"/>
          <a:ext cx="889000" cy="12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160713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6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85796</xdr:rowOff>
    </xdr:from>
    <xdr:to>
      <xdr:col>15</xdr:col>
      <xdr:colOff>50800</xdr:colOff>
      <xdr:row>75</xdr:row>
      <xdr:rowOff>101844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44546"/>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144985</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85796</xdr:rowOff>
    </xdr:from>
    <xdr:to>
      <xdr:col>10</xdr:col>
      <xdr:colOff>114300</xdr:colOff>
      <xdr:row>75</xdr:row>
      <xdr:rowOff>103444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44546"/>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113804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22248</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136266</xdr:rowOff>
    </xdr:from>
    <xdr:to>
      <xdr:col>24</xdr:col>
      <xdr:colOff>114300</xdr:colOff>
      <xdr:row>76</xdr:row>
      <xdr:rowOff>66416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114693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5049</xdr:rowOff>
    </xdr:from>
    <xdr:to>
      <xdr:col>20</xdr:col>
      <xdr:colOff>38100</xdr:colOff>
      <xdr:row>76</xdr:row>
      <xdr:rowOff>106649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97776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2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51044</xdr:rowOff>
    </xdr:from>
    <xdr:to>
      <xdr:col>15</xdr:col>
      <xdr:colOff>101600</xdr:colOff>
      <xdr:row>75</xdr:row>
      <xdr:rowOff>152645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09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143770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0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34996</xdr:rowOff>
    </xdr:from>
    <xdr:to>
      <xdr:col>10</xdr:col>
      <xdr:colOff>165100</xdr:colOff>
      <xdr:row>75</xdr:row>
      <xdr:rowOff>136596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127723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8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52644</xdr:rowOff>
    </xdr:from>
    <xdr:to>
      <xdr:col>6</xdr:col>
      <xdr:colOff>38100</xdr:colOff>
      <xdr:row>75</xdr:row>
      <xdr:rowOff>154245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1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170771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8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101809</xdr:rowOff>
    </xdr:from>
    <xdr:to>
      <xdr:col>24</xdr:col>
      <xdr:colOff>63500</xdr:colOff>
      <xdr:row>91</xdr:row>
      <xdr:rowOff>74797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532309"/>
          <a:ext cx="838200" cy="14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51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74797</xdr:rowOff>
    </xdr:from>
    <xdr:to>
      <xdr:col>19</xdr:col>
      <xdr:colOff>177800</xdr:colOff>
      <xdr:row>93</xdr:row>
      <xdr:rowOff>49194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676747"/>
          <a:ext cx="889000" cy="3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152023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6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128766</xdr:rowOff>
    </xdr:from>
    <xdr:to>
      <xdr:col>15</xdr:col>
      <xdr:colOff>50800</xdr:colOff>
      <xdr:row>93</xdr:row>
      <xdr:rowOff>49194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902166"/>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128766</xdr:rowOff>
    </xdr:from>
    <xdr:to>
      <xdr:col>10</xdr:col>
      <xdr:colOff>114300</xdr:colOff>
      <xdr:row>95</xdr:row>
      <xdr:rowOff>100437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02166"/>
          <a:ext cx="889000" cy="48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129354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56317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51009</xdr:rowOff>
    </xdr:from>
    <xdr:to>
      <xdr:col>24</xdr:col>
      <xdr:colOff>114300</xdr:colOff>
      <xdr:row>90</xdr:row>
      <xdr:rowOff>152609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4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4036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3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23997</xdr:rowOff>
    </xdr:from>
    <xdr:to>
      <xdr:col>20</xdr:col>
      <xdr:colOff>38100</xdr:colOff>
      <xdr:row>91</xdr:row>
      <xdr:rowOff>125597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6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142124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169844</xdr:rowOff>
    </xdr:from>
    <xdr:to>
      <xdr:col>15</xdr:col>
      <xdr:colOff>101600</xdr:colOff>
      <xdr:row>93</xdr:row>
      <xdr:rowOff>99994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116521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1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77966</xdr:rowOff>
    </xdr:from>
    <xdr:to>
      <xdr:col>10</xdr:col>
      <xdr:colOff>165100</xdr:colOff>
      <xdr:row>93</xdr:row>
      <xdr:rowOff>8116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8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24643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2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49637</xdr:rowOff>
    </xdr:from>
    <xdr:to>
      <xdr:col>6</xdr:col>
      <xdr:colOff>38100</xdr:colOff>
      <xdr:row>95</xdr:row>
      <xdr:rowOff>151237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167764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1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164563</xdr:rowOff>
    </xdr:from>
    <xdr:to>
      <xdr:col>54</xdr:col>
      <xdr:colOff>189865</xdr:colOff>
      <xdr:row>38</xdr:row>
      <xdr:rowOff>591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36613"/>
          <a:ext cx="1270" cy="1379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1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591</xdr:rowOff>
    </xdr:from>
    <xdr:to>
      <xdr:col>55</xdr:col>
      <xdr:colOff>88900</xdr:colOff>
      <xdr:row>38</xdr:row>
      <xdr:rowOff>591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1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111240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164563</xdr:rowOff>
    </xdr:from>
    <xdr:to>
      <xdr:col>55</xdr:col>
      <xdr:colOff>88900</xdr:colOff>
      <xdr:row>29</xdr:row>
      <xdr:rowOff>164563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3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55423</xdr:rowOff>
    </xdr:from>
    <xdr:to>
      <xdr:col>55</xdr:col>
      <xdr:colOff>0</xdr:colOff>
      <xdr:row>38</xdr:row>
      <xdr:rowOff>17225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99073"/>
          <a:ext cx="838200" cy="13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43523</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70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20646</xdr:rowOff>
    </xdr:from>
    <xdr:to>
      <xdr:col>55</xdr:col>
      <xdr:colOff>50800</xdr:colOff>
      <xdr:row>34</xdr:row>
      <xdr:rowOff>122246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584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17225</xdr:rowOff>
    </xdr:from>
    <xdr:to>
      <xdr:col>50</xdr:col>
      <xdr:colOff>114300</xdr:colOff>
      <xdr:row>38</xdr:row>
      <xdr:rowOff>39617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32325"/>
          <a:ext cx="889000" cy="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74814</xdr:rowOff>
    </xdr:from>
    <xdr:to>
      <xdr:col>50</xdr:col>
      <xdr:colOff>165100</xdr:colOff>
      <xdr:row>36</xdr:row>
      <xdr:rowOff>4964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0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21491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8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2747</xdr:rowOff>
    </xdr:from>
    <xdr:to>
      <xdr:col>45</xdr:col>
      <xdr:colOff>177800</xdr:colOff>
      <xdr:row>38</xdr:row>
      <xdr:rowOff>39617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17847"/>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81868</xdr:rowOff>
    </xdr:from>
    <xdr:to>
      <xdr:col>46</xdr:col>
      <xdr:colOff>38100</xdr:colOff>
      <xdr:row>36</xdr:row>
      <xdr:rowOff>12018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0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28545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8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149486</xdr:rowOff>
    </xdr:from>
    <xdr:to>
      <xdr:col>41</xdr:col>
      <xdr:colOff>50800</xdr:colOff>
      <xdr:row>38</xdr:row>
      <xdr:rowOff>2747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64436"/>
          <a:ext cx="889000" cy="10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4754</xdr:rowOff>
    </xdr:from>
    <xdr:to>
      <xdr:col>41</xdr:col>
      <xdr:colOff>101600</xdr:colOff>
      <xdr:row>36</xdr:row>
      <xdr:rowOff>106354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122881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55916</xdr:rowOff>
    </xdr:from>
    <xdr:to>
      <xdr:col>36</xdr:col>
      <xdr:colOff>165100</xdr:colOff>
      <xdr:row>29</xdr:row>
      <xdr:rowOff>157516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2593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4623</xdr:rowOff>
    </xdr:from>
    <xdr:to>
      <xdr:col>55</xdr:col>
      <xdr:colOff>50800</xdr:colOff>
      <xdr:row>37</xdr:row>
      <xdr:rowOff>106223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91000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137875</xdr:rowOff>
    </xdr:from>
    <xdr:to>
      <xdr:col>50</xdr:col>
      <xdr:colOff>165100</xdr:colOff>
      <xdr:row>38</xdr:row>
      <xdr:rowOff>68025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59152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160267</xdr:rowOff>
    </xdr:from>
    <xdr:to>
      <xdr:col>46</xdr:col>
      <xdr:colOff>38100</xdr:colOff>
      <xdr:row>38</xdr:row>
      <xdr:rowOff>90417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81544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123397</xdr:rowOff>
    </xdr:from>
    <xdr:to>
      <xdr:col>41</xdr:col>
      <xdr:colOff>101600</xdr:colOff>
      <xdr:row>38</xdr:row>
      <xdr:rowOff>53547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44674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98686</xdr:rowOff>
    </xdr:from>
    <xdr:to>
      <xdr:col>36</xdr:col>
      <xdr:colOff>165100</xdr:colOff>
      <xdr:row>32</xdr:row>
      <xdr:rowOff>28836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1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19963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0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127392</xdr:rowOff>
    </xdr:from>
    <xdr:to>
      <xdr:col>55</xdr:col>
      <xdr:colOff>0</xdr:colOff>
      <xdr:row>53</xdr:row>
      <xdr:rowOff>136692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214242"/>
          <a:ext cx="838200" cy="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168880</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27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127392</xdr:rowOff>
    </xdr:from>
    <xdr:to>
      <xdr:col>50</xdr:col>
      <xdr:colOff>114300</xdr:colOff>
      <xdr:row>57</xdr:row>
      <xdr:rowOff>33785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14242"/>
          <a:ext cx="889000" cy="59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81116</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51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45078</xdr:rowOff>
    </xdr:from>
    <xdr:to>
      <xdr:col>45</xdr:col>
      <xdr:colOff>177800</xdr:colOff>
      <xdr:row>57</xdr:row>
      <xdr:rowOff>33785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74828"/>
          <a:ext cx="889000" cy="33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10687</xdr:rowOff>
    </xdr:from>
    <xdr:to>
      <xdr:col>41</xdr:col>
      <xdr:colOff>50800</xdr:colOff>
      <xdr:row>55</xdr:row>
      <xdr:rowOff>45078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68987"/>
          <a:ext cx="889000" cy="20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162113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59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6355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85892</xdr:rowOff>
    </xdr:from>
    <xdr:to>
      <xdr:col>55</xdr:col>
      <xdr:colOff>50800</xdr:colOff>
      <xdr:row>54</xdr:row>
      <xdr:rowOff>16042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7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108769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2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76592</xdr:rowOff>
    </xdr:from>
    <xdr:to>
      <xdr:col>50</xdr:col>
      <xdr:colOff>165100</xdr:colOff>
      <xdr:row>54</xdr:row>
      <xdr:rowOff>6742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1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23269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93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154435</xdr:rowOff>
    </xdr:from>
    <xdr:to>
      <xdr:col>46</xdr:col>
      <xdr:colOff>38100</xdr:colOff>
      <xdr:row>57</xdr:row>
      <xdr:rowOff>84585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5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75712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4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165728</xdr:rowOff>
    </xdr:from>
    <xdr:to>
      <xdr:col>41</xdr:col>
      <xdr:colOff>101600</xdr:colOff>
      <xdr:row>55</xdr:row>
      <xdr:rowOff>95878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112405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19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131337</xdr:rowOff>
    </xdr:from>
    <xdr:to>
      <xdr:col>36</xdr:col>
      <xdr:colOff>165100</xdr:colOff>
      <xdr:row>54</xdr:row>
      <xdr:rowOff>61487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78014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99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133986</xdr:rowOff>
    </xdr:from>
    <xdr:to>
      <xdr:col>55</xdr:col>
      <xdr:colOff>0</xdr:colOff>
      <xdr:row>78</xdr:row>
      <xdr:rowOff>162216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07086"/>
          <a:ext cx="838200" cy="2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63142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107029</xdr:rowOff>
    </xdr:from>
    <xdr:to>
      <xdr:col>50</xdr:col>
      <xdr:colOff>114300</xdr:colOff>
      <xdr:row>78</xdr:row>
      <xdr:rowOff>162216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08679"/>
          <a:ext cx="889000" cy="2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143434</xdr:rowOff>
    </xdr:from>
    <xdr:to>
      <xdr:col>45</xdr:col>
      <xdr:colOff>177800</xdr:colOff>
      <xdr:row>77</xdr:row>
      <xdr:rowOff>107029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659284"/>
          <a:ext cx="889000" cy="64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69536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44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143434</xdr:rowOff>
    </xdr:from>
    <xdr:to>
      <xdr:col>41</xdr:col>
      <xdr:colOff>50800</xdr:colOff>
      <xdr:row>74</xdr:row>
      <xdr:rowOff>130651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659284"/>
          <a:ext cx="889000" cy="15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91045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26351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83186</xdr:rowOff>
    </xdr:from>
    <xdr:to>
      <xdr:col>55</xdr:col>
      <xdr:colOff>50800</xdr:colOff>
      <xdr:row>79</xdr:row>
      <xdr:rowOff>13336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169563</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111416</xdr:rowOff>
    </xdr:from>
    <xdr:to>
      <xdr:col>50</xdr:col>
      <xdr:colOff>165100</xdr:colOff>
      <xdr:row>79</xdr:row>
      <xdr:rowOff>41566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32693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7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56229</xdr:rowOff>
    </xdr:from>
    <xdr:to>
      <xdr:col>46</xdr:col>
      <xdr:colOff>38100</xdr:colOff>
      <xdr:row>77</xdr:row>
      <xdr:rowOff>157829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2906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92634</xdr:rowOff>
    </xdr:from>
    <xdr:to>
      <xdr:col>41</xdr:col>
      <xdr:colOff>101600</xdr:colOff>
      <xdr:row>74</xdr:row>
      <xdr:rowOff>22784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6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39311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3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79851</xdr:rowOff>
    </xdr:from>
    <xdr:to>
      <xdr:col>36</xdr:col>
      <xdr:colOff>165100</xdr:colOff>
      <xdr:row>75</xdr:row>
      <xdr:rowOff>10001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26528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4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131645</xdr:rowOff>
    </xdr:from>
    <xdr:to>
      <xdr:col>55</xdr:col>
      <xdr:colOff>0</xdr:colOff>
      <xdr:row>96</xdr:row>
      <xdr:rowOff>164464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47945"/>
          <a:ext cx="838200" cy="37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32464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14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131645</xdr:rowOff>
    </xdr:from>
    <xdr:to>
      <xdr:col>50</xdr:col>
      <xdr:colOff>114300</xdr:colOff>
      <xdr:row>96</xdr:row>
      <xdr:rowOff>112922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47945"/>
          <a:ext cx="889000" cy="3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87923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7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112922</xdr:rowOff>
    </xdr:from>
    <xdr:to>
      <xdr:col>45</xdr:col>
      <xdr:colOff>177800</xdr:colOff>
      <xdr:row>97</xdr:row>
      <xdr:rowOff>133615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72122"/>
          <a:ext cx="889000" cy="19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100119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83933</xdr:rowOff>
    </xdr:from>
    <xdr:to>
      <xdr:col>41</xdr:col>
      <xdr:colOff>50800</xdr:colOff>
      <xdr:row>97</xdr:row>
      <xdr:rowOff>133615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43133"/>
          <a:ext cx="889000" cy="2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120888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138926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113664</xdr:rowOff>
    </xdr:from>
    <xdr:to>
      <xdr:col>55</xdr:col>
      <xdr:colOff>50800</xdr:colOff>
      <xdr:row>97</xdr:row>
      <xdr:rowOff>43814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92091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5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80845</xdr:rowOff>
    </xdr:from>
    <xdr:to>
      <xdr:col>50</xdr:col>
      <xdr:colOff>165100</xdr:colOff>
      <xdr:row>95</xdr:row>
      <xdr:rowOff>10995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27522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62122</xdr:rowOff>
    </xdr:from>
    <xdr:to>
      <xdr:col>46</xdr:col>
      <xdr:colOff>38100</xdr:colOff>
      <xdr:row>96</xdr:row>
      <xdr:rowOff>163722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154849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82815</xdr:rowOff>
    </xdr:from>
    <xdr:to>
      <xdr:col>41</xdr:col>
      <xdr:colOff>101600</xdr:colOff>
      <xdr:row>98</xdr:row>
      <xdr:rowOff>12965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4092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33133</xdr:rowOff>
    </xdr:from>
    <xdr:to>
      <xdr:col>36</xdr:col>
      <xdr:colOff>165100</xdr:colOff>
      <xdr:row>96</xdr:row>
      <xdr:rowOff>134733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125860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58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45105</xdr:rowOff>
    </xdr:from>
    <xdr:to>
      <xdr:col>85</xdr:col>
      <xdr:colOff>127000</xdr:colOff>
      <xdr:row>38</xdr:row>
      <xdr:rowOff>139654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60205"/>
          <a:ext cx="8382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129230</xdr:rowOff>
    </xdr:from>
    <xdr:to>
      <xdr:col>81</xdr:col>
      <xdr:colOff>50800</xdr:colOff>
      <xdr:row>38</xdr:row>
      <xdr:rowOff>139654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4433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101250</xdr:rowOff>
    </xdr:from>
    <xdr:to>
      <xdr:col>76</xdr:col>
      <xdr:colOff>114300</xdr:colOff>
      <xdr:row>38</xdr:row>
      <xdr:rowOff>129230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16350"/>
          <a:ext cx="8890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101250</xdr:rowOff>
    </xdr:from>
    <xdr:to>
      <xdr:col>71</xdr:col>
      <xdr:colOff>177800</xdr:colOff>
      <xdr:row>38</xdr:row>
      <xdr:rowOff>139678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16350"/>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69227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24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165755</xdr:rowOff>
    </xdr:from>
    <xdr:to>
      <xdr:col>85</xdr:col>
      <xdr:colOff>177800</xdr:colOff>
      <xdr:row>38</xdr:row>
      <xdr:rowOff>95905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80682</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2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88854</xdr:rowOff>
    </xdr:from>
    <xdr:to>
      <xdr:col>81</xdr:col>
      <xdr:colOff>101600</xdr:colOff>
      <xdr:row>39</xdr:row>
      <xdr:rowOff>19004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10131</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78430</xdr:rowOff>
    </xdr:from>
    <xdr:to>
      <xdr:col>76</xdr:col>
      <xdr:colOff>165100</xdr:colOff>
      <xdr:row>39</xdr:row>
      <xdr:rowOff>8580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171157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8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50450</xdr:rowOff>
    </xdr:from>
    <xdr:to>
      <xdr:col>72</xdr:col>
      <xdr:colOff>38100</xdr:colOff>
      <xdr:row>38</xdr:row>
      <xdr:rowOff>152050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143177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65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88878</xdr:rowOff>
    </xdr:from>
    <xdr:to>
      <xdr:col>67</xdr:col>
      <xdr:colOff>101600</xdr:colOff>
      <xdr:row>39</xdr:row>
      <xdr:rowOff>19028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10155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9106</xdr:rowOff>
    </xdr:from>
    <xdr:to>
      <xdr:col>85</xdr:col>
      <xdr:colOff>126364</xdr:colOff>
      <xdr:row>78</xdr:row>
      <xdr:rowOff>9716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2056"/>
          <a:ext cx="1269" cy="12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13543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9716</xdr:rowOff>
    </xdr:from>
    <xdr:to>
      <xdr:col>86</xdr:col>
      <xdr:colOff>25400</xdr:colOff>
      <xdr:row>78</xdr:row>
      <xdr:rowOff>9716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82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127233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5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9106</xdr:rowOff>
    </xdr:from>
    <xdr:to>
      <xdr:col>86</xdr:col>
      <xdr:colOff>25400</xdr:colOff>
      <xdr:row>71</xdr:row>
      <xdr:rowOff>9106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8865</xdr:rowOff>
    </xdr:from>
    <xdr:to>
      <xdr:col>85</xdr:col>
      <xdr:colOff>127000</xdr:colOff>
      <xdr:row>78</xdr:row>
      <xdr:rowOff>9716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81965"/>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16768</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0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165341</xdr:rowOff>
    </xdr:from>
    <xdr:to>
      <xdr:col>85</xdr:col>
      <xdr:colOff>177800</xdr:colOff>
      <xdr:row>75</xdr:row>
      <xdr:rowOff>95491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8865</xdr:rowOff>
    </xdr:from>
    <xdr:to>
      <xdr:col>81</xdr:col>
      <xdr:colOff>50800</xdr:colOff>
      <xdr:row>78</xdr:row>
      <xdr:rowOff>39802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81965"/>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17767</xdr:rowOff>
    </xdr:from>
    <xdr:to>
      <xdr:col>81</xdr:col>
      <xdr:colOff>101600</xdr:colOff>
      <xdr:row>75</xdr:row>
      <xdr:rowOff>119367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7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135894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39802</xdr:rowOff>
    </xdr:from>
    <xdr:to>
      <xdr:col>76</xdr:col>
      <xdr:colOff>114300</xdr:colOff>
      <xdr:row>78</xdr:row>
      <xdr:rowOff>59296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12902"/>
          <a:ext cx="889000" cy="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56274</xdr:rowOff>
    </xdr:from>
    <xdr:to>
      <xdr:col>76</xdr:col>
      <xdr:colOff>165100</xdr:colOff>
      <xdr:row>75</xdr:row>
      <xdr:rowOff>157874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2951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59296</xdr:rowOff>
    </xdr:from>
    <xdr:to>
      <xdr:col>71</xdr:col>
      <xdr:colOff>177800</xdr:colOff>
      <xdr:row>78</xdr:row>
      <xdr:rowOff>90297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32396"/>
          <a:ext cx="889000" cy="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37109</xdr:rowOff>
    </xdr:from>
    <xdr:to>
      <xdr:col>72</xdr:col>
      <xdr:colOff>38100</xdr:colOff>
      <xdr:row>75</xdr:row>
      <xdr:rowOff>138709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155236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74511</xdr:rowOff>
    </xdr:from>
    <xdr:to>
      <xdr:col>67</xdr:col>
      <xdr:colOff>101600</xdr:colOff>
      <xdr:row>76</xdr:row>
      <xdr:rowOff>4660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21188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130366</xdr:rowOff>
    </xdr:from>
    <xdr:to>
      <xdr:col>85</xdr:col>
      <xdr:colOff>177800</xdr:colOff>
      <xdr:row>78</xdr:row>
      <xdr:rowOff>60516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45293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129515</xdr:rowOff>
    </xdr:from>
    <xdr:to>
      <xdr:col>81</xdr:col>
      <xdr:colOff>101600</xdr:colOff>
      <xdr:row>78</xdr:row>
      <xdr:rowOff>59665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50792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2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160452</xdr:rowOff>
    </xdr:from>
    <xdr:to>
      <xdr:col>76</xdr:col>
      <xdr:colOff>165100</xdr:colOff>
      <xdr:row>78</xdr:row>
      <xdr:rowOff>90602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81729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8496</xdr:rowOff>
    </xdr:from>
    <xdr:to>
      <xdr:col>72</xdr:col>
      <xdr:colOff>38100</xdr:colOff>
      <xdr:row>78</xdr:row>
      <xdr:rowOff>110096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101223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7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39497</xdr:rowOff>
    </xdr:from>
    <xdr:to>
      <xdr:col>67</xdr:col>
      <xdr:colOff>101600</xdr:colOff>
      <xdr:row>78</xdr:row>
      <xdr:rowOff>141097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132224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0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8342</xdr:rowOff>
    </xdr:from>
    <xdr:to>
      <xdr:col>85</xdr:col>
      <xdr:colOff>127000</xdr:colOff>
      <xdr:row>91</xdr:row>
      <xdr:rowOff>99626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5610292"/>
          <a:ext cx="838200" cy="9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77728</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36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99626</xdr:rowOff>
    </xdr:from>
    <xdr:to>
      <xdr:col>81</xdr:col>
      <xdr:colOff>50800</xdr:colOff>
      <xdr:row>93</xdr:row>
      <xdr:rowOff>58561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5701576"/>
          <a:ext cx="889000" cy="30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33407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58561</xdr:rowOff>
    </xdr:from>
    <xdr:to>
      <xdr:col>76</xdr:col>
      <xdr:colOff>114300</xdr:colOff>
      <xdr:row>94</xdr:row>
      <xdr:rowOff>82705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003411"/>
          <a:ext cx="889000" cy="19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100931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82705</xdr:rowOff>
    </xdr:from>
    <xdr:to>
      <xdr:col>71</xdr:col>
      <xdr:colOff>177800</xdr:colOff>
      <xdr:row>95</xdr:row>
      <xdr:rowOff>127836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199005"/>
          <a:ext cx="889000" cy="21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33083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158210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128992</xdr:rowOff>
    </xdr:from>
    <xdr:to>
      <xdr:col>85</xdr:col>
      <xdr:colOff>177800</xdr:colOff>
      <xdr:row>91</xdr:row>
      <xdr:rowOff>59142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55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82019</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51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48826</xdr:rowOff>
    </xdr:from>
    <xdr:to>
      <xdr:col>81</xdr:col>
      <xdr:colOff>101600</xdr:colOff>
      <xdr:row>91</xdr:row>
      <xdr:rowOff>150426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6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166953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7761</xdr:rowOff>
    </xdr:from>
    <xdr:to>
      <xdr:col>76</xdr:col>
      <xdr:colOff>165100</xdr:colOff>
      <xdr:row>93</xdr:row>
      <xdr:rowOff>109361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59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125888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572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31905</xdr:rowOff>
    </xdr:from>
    <xdr:to>
      <xdr:col>72</xdr:col>
      <xdr:colOff>38100</xdr:colOff>
      <xdr:row>94</xdr:row>
      <xdr:rowOff>133505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1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150032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592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77036</xdr:rowOff>
    </xdr:from>
    <xdr:to>
      <xdr:col>67</xdr:col>
      <xdr:colOff>101600</xdr:colOff>
      <xdr:row>96</xdr:row>
      <xdr:rowOff>7186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3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23713</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14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154742</xdr:rowOff>
    </xdr:from>
    <xdr:to>
      <xdr:col>116</xdr:col>
      <xdr:colOff>63500</xdr:colOff>
      <xdr:row>38</xdr:row>
      <xdr:rowOff>75692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98392"/>
          <a:ext cx="838200" cy="9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90152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75692</xdr:rowOff>
    </xdr:from>
    <xdr:to>
      <xdr:col>111</xdr:col>
      <xdr:colOff>177800</xdr:colOff>
      <xdr:row>38</xdr:row>
      <xdr:rowOff>88814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90792"/>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107586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88814</xdr:rowOff>
    </xdr:from>
    <xdr:to>
      <xdr:col>107</xdr:col>
      <xdr:colOff>50800</xdr:colOff>
      <xdr:row>38</xdr:row>
      <xdr:rowOff>118074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03914"/>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143385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1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118074</xdr:rowOff>
    </xdr:from>
    <xdr:to>
      <xdr:col>102</xdr:col>
      <xdr:colOff>114300</xdr:colOff>
      <xdr:row>38</xdr:row>
      <xdr:rowOff>119446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3317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3253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1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103942</xdr:rowOff>
    </xdr:from>
    <xdr:to>
      <xdr:col>116</xdr:col>
      <xdr:colOff>114300</xdr:colOff>
      <xdr:row>38</xdr:row>
      <xdr:rowOff>34092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82369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24892</xdr:rowOff>
    </xdr:from>
    <xdr:to>
      <xdr:col>112</xdr:col>
      <xdr:colOff>38100</xdr:colOff>
      <xdr:row>38</xdr:row>
      <xdr:rowOff>126492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117619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38014</xdr:rowOff>
    </xdr:from>
    <xdr:to>
      <xdr:col>107</xdr:col>
      <xdr:colOff>101600</xdr:colOff>
      <xdr:row>38</xdr:row>
      <xdr:rowOff>139614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130741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64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67274</xdr:rowOff>
    </xdr:from>
    <xdr:to>
      <xdr:col>102</xdr:col>
      <xdr:colOff>165100</xdr:colOff>
      <xdr:row>38</xdr:row>
      <xdr:rowOff>168874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8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160001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675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68646</xdr:rowOff>
    </xdr:from>
    <xdr:to>
      <xdr:col>98</xdr:col>
      <xdr:colOff>38100</xdr:colOff>
      <xdr:row>38</xdr:row>
      <xdr:rowOff>170246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161373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676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131775</xdr:rowOff>
    </xdr:from>
    <xdr:to>
      <xdr:col>116</xdr:col>
      <xdr:colOff>63500</xdr:colOff>
      <xdr:row>58</xdr:row>
      <xdr:rowOff>159893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75875"/>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23038</xdr:rowOff>
    </xdr:from>
    <xdr:to>
      <xdr:col>111</xdr:col>
      <xdr:colOff>177800</xdr:colOff>
      <xdr:row>58</xdr:row>
      <xdr:rowOff>131775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967138"/>
          <a:ext cx="889000" cy="1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160807</xdr:rowOff>
    </xdr:from>
    <xdr:to>
      <xdr:col>107</xdr:col>
      <xdr:colOff>50800</xdr:colOff>
      <xdr:row>58</xdr:row>
      <xdr:rowOff>23038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933457"/>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160807</xdr:rowOff>
    </xdr:from>
    <xdr:to>
      <xdr:col>102</xdr:col>
      <xdr:colOff>114300</xdr:colOff>
      <xdr:row>58</xdr:row>
      <xdr:rowOff>4140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33457"/>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109093</xdr:rowOff>
    </xdr:from>
    <xdr:to>
      <xdr:col>116</xdr:col>
      <xdr:colOff>114300</xdr:colOff>
      <xdr:row>59</xdr:row>
      <xdr:rowOff>39243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24020</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68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80975</xdr:rowOff>
    </xdr:from>
    <xdr:to>
      <xdr:col>112</xdr:col>
      <xdr:colOff>38100</xdr:colOff>
      <xdr:row>59</xdr:row>
      <xdr:rowOff>11125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2252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143688</xdr:rowOff>
    </xdr:from>
    <xdr:to>
      <xdr:col>107</xdr:col>
      <xdr:colOff>101600</xdr:colOff>
      <xdr:row>58</xdr:row>
      <xdr:rowOff>73838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64965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0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110007</xdr:rowOff>
    </xdr:from>
    <xdr:to>
      <xdr:col>102</xdr:col>
      <xdr:colOff>165100</xdr:colOff>
      <xdr:row>58</xdr:row>
      <xdr:rowOff>40157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31284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9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124790</xdr:rowOff>
    </xdr:from>
    <xdr:to>
      <xdr:col>98</xdr:col>
      <xdr:colOff>38100</xdr:colOff>
      <xdr:row>58</xdr:row>
      <xdr:rowOff>54940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8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46067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99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164865</xdr:rowOff>
    </xdr:from>
    <xdr:to>
      <xdr:col>116</xdr:col>
      <xdr:colOff>63500</xdr:colOff>
      <xdr:row>75</xdr:row>
      <xdr:rowOff>100685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852165"/>
          <a:ext cx="838200" cy="10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42130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55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164865</xdr:rowOff>
    </xdr:from>
    <xdr:to>
      <xdr:col>111</xdr:col>
      <xdr:colOff>177800</xdr:colOff>
      <xdr:row>75</xdr:row>
      <xdr:rowOff>47936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52165"/>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157230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3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47936</xdr:rowOff>
    </xdr:from>
    <xdr:to>
      <xdr:col>107</xdr:col>
      <xdr:colOff>50800</xdr:colOff>
      <xdr:row>75</xdr:row>
      <xdr:rowOff>90932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06686"/>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170146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82035</xdr:rowOff>
    </xdr:from>
    <xdr:to>
      <xdr:col>102</xdr:col>
      <xdr:colOff>114300</xdr:colOff>
      <xdr:row>75</xdr:row>
      <xdr:rowOff>90932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940785"/>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42225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95394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49885</xdr:rowOff>
    </xdr:from>
    <xdr:to>
      <xdr:col>116</xdr:col>
      <xdr:colOff>114300</xdr:colOff>
      <xdr:row>75</xdr:row>
      <xdr:rowOff>151485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0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28312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114065</xdr:rowOff>
    </xdr:from>
    <xdr:to>
      <xdr:col>112</xdr:col>
      <xdr:colOff>38100</xdr:colOff>
      <xdr:row>75</xdr:row>
      <xdr:rowOff>44215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35342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89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168586</xdr:rowOff>
    </xdr:from>
    <xdr:to>
      <xdr:col>107</xdr:col>
      <xdr:colOff>101600</xdr:colOff>
      <xdr:row>75</xdr:row>
      <xdr:rowOff>98736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89863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40132</xdr:rowOff>
    </xdr:from>
    <xdr:to>
      <xdr:col>102</xdr:col>
      <xdr:colOff>165100</xdr:colOff>
      <xdr:row>75</xdr:row>
      <xdr:rowOff>141732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132859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31235</xdr:rowOff>
    </xdr:from>
    <xdr:to>
      <xdr:col>98</xdr:col>
      <xdr:colOff>38100</xdr:colOff>
      <xdr:row>75</xdr:row>
      <xdr:rowOff>132835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123962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関連の経費として物件費が高止まりしており、また、それに伴う積立金が大きく増加している。人件費・扶助費については、物価高騰がそのまま反映しているように右肩上がりとなっている。そのほかの項目については、類似団体平均を下回っており、費用の抑制ができている。今後、公共施設等の老朽化を考えると、普通建設事業費が、上昇傾向になることが想定される。今のうちに、抑制できる費用については、できるだけ抑え、大規模工事に備え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水道・下水道事業についても老朽化が進んでいる。公共料金の急激な高騰を抑えるため、出資や補助で支援する必要もでてくることが考えられる。人口減少と反比例して、維持管理費が増加することが予想されるため、インフラ整備についても注視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14,617
14,226
90.13
17,869,931
17,289,456
559,796
5,012,044
5,146,450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145643</xdr:rowOff>
    </xdr:from>
    <xdr:to>
      <xdr:col>24</xdr:col>
      <xdr:colOff>63500</xdr:colOff>
      <xdr:row>36</xdr:row>
      <xdr:rowOff>71349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6393"/>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157040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1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71349</xdr:rowOff>
    </xdr:from>
    <xdr:to>
      <xdr:col>19</xdr:col>
      <xdr:colOff>177800</xdr:colOff>
      <xdr:row>36</xdr:row>
      <xdr:rowOff>115697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43549"/>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61062</xdr:rowOff>
    </xdr:from>
    <xdr:to>
      <xdr:col>15</xdr:col>
      <xdr:colOff>50800</xdr:colOff>
      <xdr:row>36</xdr:row>
      <xdr:rowOff>115697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3262"/>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61062</xdr:rowOff>
    </xdr:from>
    <xdr:to>
      <xdr:col>10</xdr:col>
      <xdr:colOff>114300</xdr:colOff>
      <xdr:row>37</xdr:row>
      <xdr:rowOff>940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33262"/>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129963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94843</xdr:rowOff>
    </xdr:from>
    <xdr:to>
      <xdr:col>24</xdr:col>
      <xdr:colOff>114300</xdr:colOff>
      <xdr:row>36</xdr:row>
      <xdr:rowOff>24993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73270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20549</xdr:rowOff>
    </xdr:from>
    <xdr:to>
      <xdr:col>20</xdr:col>
      <xdr:colOff>38100</xdr:colOff>
      <xdr:row>36</xdr:row>
      <xdr:rowOff>122149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113276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8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64897</xdr:rowOff>
    </xdr:from>
    <xdr:to>
      <xdr:col>15</xdr:col>
      <xdr:colOff>101600</xdr:colOff>
      <xdr:row>36</xdr:row>
      <xdr:rowOff>166497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157624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10262</xdr:rowOff>
    </xdr:from>
    <xdr:to>
      <xdr:col>10</xdr:col>
      <xdr:colOff>165100</xdr:colOff>
      <xdr:row>36</xdr:row>
      <xdr:rowOff>111862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128389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5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121590</xdr:rowOff>
    </xdr:from>
    <xdr:to>
      <xdr:col>6</xdr:col>
      <xdr:colOff>38100</xdr:colOff>
      <xdr:row>37</xdr:row>
      <xdr:rowOff>51740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22680</xdr:rowOff>
    </xdr:from>
    <xdr:to>
      <xdr:col>24</xdr:col>
      <xdr:colOff>63500</xdr:colOff>
      <xdr:row>51</xdr:row>
      <xdr:rowOff>37650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8766630"/>
          <a:ext cx="838200" cy="1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32697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22680</xdr:rowOff>
    </xdr:from>
    <xdr:to>
      <xdr:col>19</xdr:col>
      <xdr:colOff>177800</xdr:colOff>
      <xdr:row>53</xdr:row>
      <xdr:rowOff>104763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8766630"/>
          <a:ext cx="889000" cy="4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33311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104763</xdr:rowOff>
    </xdr:from>
    <xdr:to>
      <xdr:col>15</xdr:col>
      <xdr:colOff>50800</xdr:colOff>
      <xdr:row>56</xdr:row>
      <xdr:rowOff>12726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191613"/>
          <a:ext cx="889000" cy="4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73827</xdr:rowOff>
    </xdr:from>
    <xdr:to>
      <xdr:col>10</xdr:col>
      <xdr:colOff>114300</xdr:colOff>
      <xdr:row>56</xdr:row>
      <xdr:rowOff>12726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503577"/>
          <a:ext cx="889000" cy="1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76736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41384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158300</xdr:rowOff>
    </xdr:from>
    <xdr:to>
      <xdr:col>24</xdr:col>
      <xdr:colOff>114300</xdr:colOff>
      <xdr:row>51</xdr:row>
      <xdr:rowOff>88450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7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111327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68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143330</xdr:rowOff>
    </xdr:from>
    <xdr:to>
      <xdr:col>20</xdr:col>
      <xdr:colOff>38100</xdr:colOff>
      <xdr:row>51</xdr:row>
      <xdr:rowOff>73480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90007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849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53963</xdr:rowOff>
    </xdr:from>
    <xdr:to>
      <xdr:col>15</xdr:col>
      <xdr:colOff>101600</xdr:colOff>
      <xdr:row>53</xdr:row>
      <xdr:rowOff>155563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14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91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133376</xdr:rowOff>
    </xdr:from>
    <xdr:to>
      <xdr:col>10</xdr:col>
      <xdr:colOff>165100</xdr:colOff>
      <xdr:row>56</xdr:row>
      <xdr:rowOff>63526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6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80053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3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23027</xdr:rowOff>
    </xdr:from>
    <xdr:to>
      <xdr:col>6</xdr:col>
      <xdr:colOff>38100</xdr:colOff>
      <xdr:row>55</xdr:row>
      <xdr:rowOff>124627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141154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2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151408</xdr:rowOff>
    </xdr:from>
    <xdr:to>
      <xdr:col>24</xdr:col>
      <xdr:colOff>63500</xdr:colOff>
      <xdr:row>74</xdr:row>
      <xdr:rowOff>56702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495808"/>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68470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4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127012</xdr:rowOff>
    </xdr:from>
    <xdr:to>
      <xdr:col>19</xdr:col>
      <xdr:colOff>177800</xdr:colOff>
      <xdr:row>74</xdr:row>
      <xdr:rowOff>56702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642862"/>
          <a:ext cx="889000" cy="10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53534</xdr:rowOff>
    </xdr:from>
    <xdr:to>
      <xdr:col>15</xdr:col>
      <xdr:colOff>50800</xdr:colOff>
      <xdr:row>73</xdr:row>
      <xdr:rowOff>127012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055034"/>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38409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53534</xdr:rowOff>
    </xdr:from>
    <xdr:to>
      <xdr:col>10</xdr:col>
      <xdr:colOff>114300</xdr:colOff>
      <xdr:row>74</xdr:row>
      <xdr:rowOff>112888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055034"/>
          <a:ext cx="889000" cy="74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113651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100608</xdr:rowOff>
    </xdr:from>
    <xdr:to>
      <xdr:col>24</xdr:col>
      <xdr:colOff>114300</xdr:colOff>
      <xdr:row>73</xdr:row>
      <xdr:rowOff>30758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4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123485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9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5902</xdr:rowOff>
    </xdr:from>
    <xdr:to>
      <xdr:col>20</xdr:col>
      <xdr:colOff>38100</xdr:colOff>
      <xdr:row>74</xdr:row>
      <xdr:rowOff>107502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9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124029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6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76212</xdr:rowOff>
    </xdr:from>
    <xdr:to>
      <xdr:col>15</xdr:col>
      <xdr:colOff>101600</xdr:colOff>
      <xdr:row>74</xdr:row>
      <xdr:rowOff>6362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5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22889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36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2734</xdr:rowOff>
    </xdr:from>
    <xdr:to>
      <xdr:col>10</xdr:col>
      <xdr:colOff>165100</xdr:colOff>
      <xdr:row>70</xdr:row>
      <xdr:rowOff>104334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00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120861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177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62088</xdr:rowOff>
    </xdr:from>
    <xdr:to>
      <xdr:col>6</xdr:col>
      <xdr:colOff>38100</xdr:colOff>
      <xdr:row>74</xdr:row>
      <xdr:rowOff>163688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7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8765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52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36297</xdr:rowOff>
    </xdr:from>
    <xdr:to>
      <xdr:col>24</xdr:col>
      <xdr:colOff>63500</xdr:colOff>
      <xdr:row>99</xdr:row>
      <xdr:rowOff>54955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7009847"/>
          <a:ext cx="8382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60560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48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1659</xdr:rowOff>
    </xdr:from>
    <xdr:to>
      <xdr:col>19</xdr:col>
      <xdr:colOff>177800</xdr:colOff>
      <xdr:row>99</xdr:row>
      <xdr:rowOff>54955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975209"/>
          <a:ext cx="8890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1659</xdr:rowOff>
    </xdr:from>
    <xdr:to>
      <xdr:col>15</xdr:col>
      <xdr:colOff>50800</xdr:colOff>
      <xdr:row>99</xdr:row>
      <xdr:rowOff>26096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975209"/>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30385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26096</xdr:rowOff>
    </xdr:from>
    <xdr:to>
      <xdr:col>10</xdr:col>
      <xdr:colOff>114300</xdr:colOff>
      <xdr:row>99</xdr:row>
      <xdr:rowOff>127693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99646"/>
          <a:ext cx="889000" cy="1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161383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7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156947</xdr:rowOff>
    </xdr:from>
    <xdr:to>
      <xdr:col>24</xdr:col>
      <xdr:colOff>114300</xdr:colOff>
      <xdr:row>99</xdr:row>
      <xdr:rowOff>87097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71874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7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4155</xdr:rowOff>
    </xdr:from>
    <xdr:to>
      <xdr:col>20</xdr:col>
      <xdr:colOff>38100</xdr:colOff>
      <xdr:row>99</xdr:row>
      <xdr:rowOff>105755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96882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07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122309</xdr:rowOff>
    </xdr:from>
    <xdr:to>
      <xdr:col>15</xdr:col>
      <xdr:colOff>101600</xdr:colOff>
      <xdr:row>99</xdr:row>
      <xdr:rowOff>52459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43586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146746</xdr:rowOff>
    </xdr:from>
    <xdr:to>
      <xdr:col>10</xdr:col>
      <xdr:colOff>165100</xdr:colOff>
      <xdr:row>99</xdr:row>
      <xdr:rowOff>76896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4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68023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4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76893</xdr:rowOff>
    </xdr:from>
    <xdr:to>
      <xdr:col>6</xdr:col>
      <xdr:colOff>38100</xdr:colOff>
      <xdr:row>100</xdr:row>
      <xdr:rowOff>7043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169620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1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4775</xdr:rowOff>
    </xdr:from>
    <xdr:to>
      <xdr:col>55</xdr:col>
      <xdr:colOff>0</xdr:colOff>
      <xdr:row>54</xdr:row>
      <xdr:rowOff>160706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8748725"/>
          <a:ext cx="838200" cy="6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68495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9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160706</xdr:rowOff>
    </xdr:from>
    <xdr:to>
      <xdr:col>50</xdr:col>
      <xdr:colOff>114300</xdr:colOff>
      <xdr:row>58</xdr:row>
      <xdr:rowOff>58763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419006"/>
          <a:ext cx="889000" cy="58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17425</xdr:rowOff>
    </xdr:from>
    <xdr:to>
      <xdr:col>45</xdr:col>
      <xdr:colOff>177800</xdr:colOff>
      <xdr:row>58</xdr:row>
      <xdr:rowOff>58763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90075"/>
          <a:ext cx="889000" cy="2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91050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101600</xdr:rowOff>
    </xdr:from>
    <xdr:to>
      <xdr:col>41</xdr:col>
      <xdr:colOff>50800</xdr:colOff>
      <xdr:row>57</xdr:row>
      <xdr:rowOff>17425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02800"/>
          <a:ext cx="889000" cy="8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163428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125425</xdr:rowOff>
    </xdr:from>
    <xdr:to>
      <xdr:col>55</xdr:col>
      <xdr:colOff>50800</xdr:colOff>
      <xdr:row>51</xdr:row>
      <xdr:rowOff>55575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869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78452</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65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109906</xdr:rowOff>
    </xdr:from>
    <xdr:to>
      <xdr:col>50</xdr:col>
      <xdr:colOff>165100</xdr:colOff>
      <xdr:row>55</xdr:row>
      <xdr:rowOff>40056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3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56583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4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7963</xdr:rowOff>
    </xdr:from>
    <xdr:to>
      <xdr:col>46</xdr:col>
      <xdr:colOff>38100</xdr:colOff>
      <xdr:row>58</xdr:row>
      <xdr:rowOff>109563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100690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138075</xdr:rowOff>
    </xdr:from>
    <xdr:to>
      <xdr:col>41</xdr:col>
      <xdr:colOff>101600</xdr:colOff>
      <xdr:row>57</xdr:row>
      <xdr:rowOff>68225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50800</xdr:rowOff>
    </xdr:from>
    <xdr:to>
      <xdr:col>36</xdr:col>
      <xdr:colOff>165100</xdr:colOff>
      <xdr:row>56</xdr:row>
      <xdr:rowOff>152400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143527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83921</xdr:rowOff>
    </xdr:from>
    <xdr:to>
      <xdr:col>55</xdr:col>
      <xdr:colOff>0</xdr:colOff>
      <xdr:row>74</xdr:row>
      <xdr:rowOff>101486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599771"/>
          <a:ext cx="838200" cy="1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61098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9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101486</xdr:rowOff>
    </xdr:from>
    <xdr:to>
      <xdr:col>50</xdr:col>
      <xdr:colOff>114300</xdr:colOff>
      <xdr:row>75</xdr:row>
      <xdr:rowOff>39059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788786"/>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32293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39059</xdr:rowOff>
    </xdr:from>
    <xdr:to>
      <xdr:col>45</xdr:col>
      <xdr:colOff>177800</xdr:colOff>
      <xdr:row>76</xdr:row>
      <xdr:rowOff>141509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897809"/>
          <a:ext cx="889000" cy="27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23398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84931</xdr:rowOff>
    </xdr:from>
    <xdr:to>
      <xdr:col>41</xdr:col>
      <xdr:colOff>50800</xdr:colOff>
      <xdr:row>76</xdr:row>
      <xdr:rowOff>141509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15131"/>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76211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33121</xdr:rowOff>
    </xdr:from>
    <xdr:to>
      <xdr:col>55</xdr:col>
      <xdr:colOff>50800</xdr:colOff>
      <xdr:row>73</xdr:row>
      <xdr:rowOff>134721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5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55998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4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50686</xdr:rowOff>
    </xdr:from>
    <xdr:to>
      <xdr:col>50</xdr:col>
      <xdr:colOff>165100</xdr:colOff>
      <xdr:row>74</xdr:row>
      <xdr:rowOff>152286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7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168813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5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159709</xdr:rowOff>
    </xdr:from>
    <xdr:to>
      <xdr:col>46</xdr:col>
      <xdr:colOff>38100</xdr:colOff>
      <xdr:row>75</xdr:row>
      <xdr:rowOff>89859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106386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90709</xdr:rowOff>
    </xdr:from>
    <xdr:to>
      <xdr:col>41</xdr:col>
      <xdr:colOff>101600</xdr:colOff>
      <xdr:row>77</xdr:row>
      <xdr:rowOff>20859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2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11986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1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34131</xdr:rowOff>
    </xdr:from>
    <xdr:to>
      <xdr:col>36</xdr:col>
      <xdr:colOff>165100</xdr:colOff>
      <xdr:row>76</xdr:row>
      <xdr:rowOff>135731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6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126858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15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159838</xdr:rowOff>
    </xdr:from>
    <xdr:to>
      <xdr:col>55</xdr:col>
      <xdr:colOff>0</xdr:colOff>
      <xdr:row>96</xdr:row>
      <xdr:rowOff>165923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619038"/>
          <a:ext cx="8382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78379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2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164508</xdr:rowOff>
    </xdr:from>
    <xdr:to>
      <xdr:col>50</xdr:col>
      <xdr:colOff>114300</xdr:colOff>
      <xdr:row>96</xdr:row>
      <xdr:rowOff>165923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23708"/>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2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164508</xdr:rowOff>
    </xdr:from>
    <xdr:to>
      <xdr:col>45</xdr:col>
      <xdr:colOff>177800</xdr:colOff>
      <xdr:row>97</xdr:row>
      <xdr:rowOff>52995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623708"/>
          <a:ext cx="889000" cy="5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142474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52995</xdr:rowOff>
    </xdr:from>
    <xdr:to>
      <xdr:col>41</xdr:col>
      <xdr:colOff>50800</xdr:colOff>
      <xdr:row>97</xdr:row>
      <xdr:rowOff>93250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683645"/>
          <a:ext cx="889000" cy="4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163070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109038</xdr:rowOff>
    </xdr:from>
    <xdr:to>
      <xdr:col>55</xdr:col>
      <xdr:colOff>50800</xdr:colOff>
      <xdr:row>97</xdr:row>
      <xdr:rowOff>39188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6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87465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4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115123</xdr:rowOff>
    </xdr:from>
    <xdr:to>
      <xdr:col>50</xdr:col>
      <xdr:colOff>165100</xdr:colOff>
      <xdr:row>97</xdr:row>
      <xdr:rowOff>45273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36400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113708</xdr:rowOff>
    </xdr:from>
    <xdr:to>
      <xdr:col>46</xdr:col>
      <xdr:colOff>38100</xdr:colOff>
      <xdr:row>97</xdr:row>
      <xdr:rowOff>43858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34985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6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2195</xdr:rowOff>
    </xdr:from>
    <xdr:to>
      <xdr:col>41</xdr:col>
      <xdr:colOff>101600</xdr:colOff>
      <xdr:row>97</xdr:row>
      <xdr:rowOff>103795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6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94922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72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42450</xdr:rowOff>
    </xdr:from>
    <xdr:to>
      <xdr:col>36</xdr:col>
      <xdr:colOff>165100</xdr:colOff>
      <xdr:row>97</xdr:row>
      <xdr:rowOff>144050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6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135177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76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45174</xdr:rowOff>
    </xdr:from>
    <xdr:to>
      <xdr:col>85</xdr:col>
      <xdr:colOff>127000</xdr:colOff>
      <xdr:row>39</xdr:row>
      <xdr:rowOff>103772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731724"/>
          <a:ext cx="8382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0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103772</xdr:rowOff>
    </xdr:from>
    <xdr:to>
      <xdr:col>81</xdr:col>
      <xdr:colOff>50800</xdr:colOff>
      <xdr:row>39</xdr:row>
      <xdr:rowOff>116269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79032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141567</xdr:rowOff>
    </xdr:from>
    <xdr:to>
      <xdr:col>76</xdr:col>
      <xdr:colOff>114300</xdr:colOff>
      <xdr:row>39</xdr:row>
      <xdr:rowOff>116269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56667"/>
          <a:ext cx="8890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76873</xdr:rowOff>
    </xdr:from>
    <xdr:to>
      <xdr:col>71</xdr:col>
      <xdr:colOff>177800</xdr:colOff>
      <xdr:row>38</xdr:row>
      <xdr:rowOff>141567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49073"/>
          <a:ext cx="889000" cy="4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165824</xdr:rowOff>
    </xdr:from>
    <xdr:to>
      <xdr:col>85</xdr:col>
      <xdr:colOff>177800</xdr:colOff>
      <xdr:row>39</xdr:row>
      <xdr:rowOff>95974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6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80751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59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52972</xdr:rowOff>
    </xdr:from>
    <xdr:to>
      <xdr:col>81</xdr:col>
      <xdr:colOff>101600</xdr:colOff>
      <xdr:row>39</xdr:row>
      <xdr:rowOff>154572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7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145699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8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65469</xdr:rowOff>
    </xdr:from>
    <xdr:to>
      <xdr:col>76</xdr:col>
      <xdr:colOff>165100</xdr:colOff>
      <xdr:row>39</xdr:row>
      <xdr:rowOff>167069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7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158196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8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90767</xdr:rowOff>
    </xdr:from>
    <xdr:to>
      <xdr:col>72</xdr:col>
      <xdr:colOff>38100</xdr:colOff>
      <xdr:row>39</xdr:row>
      <xdr:rowOff>20917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6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12044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26073</xdr:rowOff>
    </xdr:from>
    <xdr:to>
      <xdr:col>67</xdr:col>
      <xdr:colOff>101600</xdr:colOff>
      <xdr:row>36</xdr:row>
      <xdr:rowOff>127673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144200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7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128531</xdr:rowOff>
    </xdr:from>
    <xdr:to>
      <xdr:col>85</xdr:col>
      <xdr:colOff>127000</xdr:colOff>
      <xdr:row>57</xdr:row>
      <xdr:rowOff>4630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386831"/>
          <a:ext cx="838200" cy="39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97571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184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128531</xdr:rowOff>
    </xdr:from>
    <xdr:to>
      <xdr:col>81</xdr:col>
      <xdr:colOff>50800</xdr:colOff>
      <xdr:row>58</xdr:row>
      <xdr:rowOff>93637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386831"/>
          <a:ext cx="889000" cy="65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7704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93637</xdr:rowOff>
    </xdr:from>
    <xdr:to>
      <xdr:col>76</xdr:col>
      <xdr:colOff>114300</xdr:colOff>
      <xdr:row>59</xdr:row>
      <xdr:rowOff>41500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10037737"/>
          <a:ext cx="889000" cy="11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81852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1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71332</xdr:rowOff>
    </xdr:from>
    <xdr:to>
      <xdr:col>71</xdr:col>
      <xdr:colOff>177800</xdr:colOff>
      <xdr:row>59</xdr:row>
      <xdr:rowOff>41500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43982"/>
          <a:ext cx="889000" cy="3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126805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142497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125280</xdr:rowOff>
    </xdr:from>
    <xdr:to>
      <xdr:col>85</xdr:col>
      <xdr:colOff>177800</xdr:colOff>
      <xdr:row>57</xdr:row>
      <xdr:rowOff>55430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103707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0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77731</xdr:rowOff>
    </xdr:from>
    <xdr:to>
      <xdr:col>81</xdr:col>
      <xdr:colOff>101600</xdr:colOff>
      <xdr:row>55</xdr:row>
      <xdr:rowOff>7881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3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170458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42837</xdr:rowOff>
    </xdr:from>
    <xdr:to>
      <xdr:col>76</xdr:col>
      <xdr:colOff>165100</xdr:colOff>
      <xdr:row>58</xdr:row>
      <xdr:rowOff>144437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8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135564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162150</xdr:rowOff>
    </xdr:from>
    <xdr:to>
      <xdr:col>72</xdr:col>
      <xdr:colOff>38100</xdr:colOff>
      <xdr:row>59</xdr:row>
      <xdr:rowOff>92300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1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83427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20532</xdr:rowOff>
    </xdr:from>
    <xdr:to>
      <xdr:col>67</xdr:col>
      <xdr:colOff>101600</xdr:colOff>
      <xdr:row>57</xdr:row>
      <xdr:rowOff>122132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9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113259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8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45106</xdr:rowOff>
    </xdr:from>
    <xdr:to>
      <xdr:col>85</xdr:col>
      <xdr:colOff>127000</xdr:colOff>
      <xdr:row>78</xdr:row>
      <xdr:rowOff>139655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18206"/>
          <a:ext cx="8382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129231</xdr:rowOff>
    </xdr:from>
    <xdr:to>
      <xdr:col>81</xdr:col>
      <xdr:colOff>50800</xdr:colOff>
      <xdr:row>78</xdr:row>
      <xdr:rowOff>139655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02331"/>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101250</xdr:rowOff>
    </xdr:from>
    <xdr:to>
      <xdr:col>76</xdr:col>
      <xdr:colOff>114300</xdr:colOff>
      <xdr:row>78</xdr:row>
      <xdr:rowOff>129231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74350"/>
          <a:ext cx="889000" cy="2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101250</xdr:rowOff>
    </xdr:from>
    <xdr:to>
      <xdr:col>71</xdr:col>
      <xdr:colOff>177800</xdr:colOff>
      <xdr:row>78</xdr:row>
      <xdr:rowOff>139677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474350"/>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69228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165756</xdr:rowOff>
    </xdr:from>
    <xdr:to>
      <xdr:col>85</xdr:col>
      <xdr:colOff>177800</xdr:colOff>
      <xdr:row>78</xdr:row>
      <xdr:rowOff>95906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3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80683</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8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88855</xdr:rowOff>
    </xdr:from>
    <xdr:to>
      <xdr:col>81</xdr:col>
      <xdr:colOff>101600</xdr:colOff>
      <xdr:row>79</xdr:row>
      <xdr:rowOff>19005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10132</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78431</xdr:rowOff>
    </xdr:from>
    <xdr:to>
      <xdr:col>76</xdr:col>
      <xdr:colOff>165100</xdr:colOff>
      <xdr:row>79</xdr:row>
      <xdr:rowOff>8581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171158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4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50450</xdr:rowOff>
    </xdr:from>
    <xdr:to>
      <xdr:col>72</xdr:col>
      <xdr:colOff>38100</xdr:colOff>
      <xdr:row>78</xdr:row>
      <xdr:rowOff>152050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143177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51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88877</xdr:rowOff>
    </xdr:from>
    <xdr:to>
      <xdr:col>67</xdr:col>
      <xdr:colOff>101600</xdr:colOff>
      <xdr:row>79</xdr:row>
      <xdr:rowOff>19027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10154</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5547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8813</xdr:rowOff>
    </xdr:from>
    <xdr:to>
      <xdr:col>85</xdr:col>
      <xdr:colOff>126364</xdr:colOff>
      <xdr:row>98</xdr:row>
      <xdr:rowOff>9716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10763"/>
          <a:ext cx="1269" cy="120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13543</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9716</xdr:rowOff>
    </xdr:from>
    <xdr:to>
      <xdr:col>86</xdr:col>
      <xdr:colOff>25400</xdr:colOff>
      <xdr:row>98</xdr:row>
      <xdr:rowOff>9716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1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126940</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8813</xdr:rowOff>
    </xdr:from>
    <xdr:to>
      <xdr:col>86</xdr:col>
      <xdr:colOff>25400</xdr:colOff>
      <xdr:row>91</xdr:row>
      <xdr:rowOff>8813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8865</xdr:rowOff>
    </xdr:from>
    <xdr:to>
      <xdr:col>85</xdr:col>
      <xdr:colOff>127000</xdr:colOff>
      <xdr:row>98</xdr:row>
      <xdr:rowOff>9716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10965"/>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16742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3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165315</xdr:rowOff>
    </xdr:from>
    <xdr:to>
      <xdr:col>85</xdr:col>
      <xdr:colOff>177800</xdr:colOff>
      <xdr:row>95</xdr:row>
      <xdr:rowOff>95465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8865</xdr:rowOff>
    </xdr:from>
    <xdr:to>
      <xdr:col>81</xdr:col>
      <xdr:colOff>50800</xdr:colOff>
      <xdr:row>98</xdr:row>
      <xdr:rowOff>39802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810965"/>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17768</xdr:rowOff>
    </xdr:from>
    <xdr:to>
      <xdr:col>81</xdr:col>
      <xdr:colOff>101600</xdr:colOff>
      <xdr:row>95</xdr:row>
      <xdr:rowOff>119368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135895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39802</xdr:rowOff>
    </xdr:from>
    <xdr:to>
      <xdr:col>76</xdr:col>
      <xdr:colOff>114300</xdr:colOff>
      <xdr:row>98</xdr:row>
      <xdr:rowOff>59296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41902"/>
          <a:ext cx="889000" cy="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56274</xdr:rowOff>
    </xdr:from>
    <xdr:to>
      <xdr:col>76</xdr:col>
      <xdr:colOff>165100</xdr:colOff>
      <xdr:row>95</xdr:row>
      <xdr:rowOff>157874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3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2951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1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59296</xdr:rowOff>
    </xdr:from>
    <xdr:to>
      <xdr:col>71</xdr:col>
      <xdr:colOff>177800</xdr:colOff>
      <xdr:row>98</xdr:row>
      <xdr:rowOff>90297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61396"/>
          <a:ext cx="889000" cy="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37109</xdr:rowOff>
    </xdr:from>
    <xdr:to>
      <xdr:col>72</xdr:col>
      <xdr:colOff>38100</xdr:colOff>
      <xdr:row>95</xdr:row>
      <xdr:rowOff>138709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155236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10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74510</xdr:rowOff>
    </xdr:from>
    <xdr:to>
      <xdr:col>67</xdr:col>
      <xdr:colOff>101600</xdr:colOff>
      <xdr:row>96</xdr:row>
      <xdr:rowOff>4660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21187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130366</xdr:rowOff>
    </xdr:from>
    <xdr:to>
      <xdr:col>85</xdr:col>
      <xdr:colOff>177800</xdr:colOff>
      <xdr:row>98</xdr:row>
      <xdr:rowOff>60516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45293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7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129515</xdr:rowOff>
    </xdr:from>
    <xdr:to>
      <xdr:col>81</xdr:col>
      <xdr:colOff>101600</xdr:colOff>
      <xdr:row>98</xdr:row>
      <xdr:rowOff>59665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50792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5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160452</xdr:rowOff>
    </xdr:from>
    <xdr:to>
      <xdr:col>76</xdr:col>
      <xdr:colOff>165100</xdr:colOff>
      <xdr:row>98</xdr:row>
      <xdr:rowOff>90602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81729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8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8496</xdr:rowOff>
    </xdr:from>
    <xdr:to>
      <xdr:col>72</xdr:col>
      <xdr:colOff>38100</xdr:colOff>
      <xdr:row>98</xdr:row>
      <xdr:rowOff>110096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81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101223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90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39497</xdr:rowOff>
    </xdr:from>
    <xdr:to>
      <xdr:col>67</xdr:col>
      <xdr:colOff>101600</xdr:colOff>
      <xdr:row>98</xdr:row>
      <xdr:rowOff>141097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84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132224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93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ここ数年と同じようにふるさと納税関連の費用のため、高い数値が出いる。民生費については、類似団体平均を少し上回っているが、県平均は下回っているので、国や県の事業をメインに事業展開していることが考えられる。農林水産業費については、大きな国庫補助事業を取組んだ結果、高い数値が出ている。商工費については、物価高騰対策で電子地域通貨事業（ポイント付与）を行ったことによる増、それ以外については、概ね類似団体平均を下回った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今後、教育費・公債費の数値が、高くなることを想定しているため、できるだけの備えをし、適正規模を把握した計画性のある整備を進めていく予定にしている。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財政調整基金については、昨年度、積み増した分（２億円）を積み戻さず、取り崩したため数値が下がったと思われる。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予算編成時の財政規模が大きくなりつつある中、基金残高にも気をつけておく必要がある。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年々、増加している予算規模に注意しているが、物価高騰もあり、抑制できていない。基金が枯渇しないよう収支のバランスが、取れるよう心がけている。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道事業は、安定した経営を行っており、標準財政規模比平均１５％程度で推移している。ただ、今後、大きな管路更新等を計画しており、数値が下降することが予想される。整備から５０年近く経っている施設等であるため、更新は不可避なものとなっている。住民生活を守るために必要であるため、一般会計でも支援しながら、計画的に更新を進めていく予定に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17869931</v>
      </c>
      <c r="BO4" s="358"/>
      <c r="BP4" s="358"/>
      <c r="BQ4" s="358"/>
      <c r="BR4" s="358"/>
      <c r="BS4" s="358"/>
      <c r="BT4" s="358"/>
      <c r="BU4" s="359"/>
      <c r="BV4" s="357">
        <v>17220977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11.2</v>
      </c>
      <c r="CU4" s="364"/>
      <c r="CV4" s="364"/>
      <c r="CW4" s="364"/>
      <c r="CX4" s="364"/>
      <c r="CY4" s="364"/>
      <c r="CZ4" s="364"/>
      <c r="DA4" s="365"/>
      <c r="DB4" s="363">
        <v>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17289456</v>
      </c>
      <c r="BO5" s="395"/>
      <c r="BP5" s="395"/>
      <c r="BQ5" s="395"/>
      <c r="BR5" s="395"/>
      <c r="BS5" s="395"/>
      <c r="BT5" s="395"/>
      <c r="BU5" s="396"/>
      <c r="BV5" s="394">
        <v>16798102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91.5</v>
      </c>
      <c r="CU5" s="392"/>
      <c r="CV5" s="392"/>
      <c r="CW5" s="392"/>
      <c r="CX5" s="392"/>
      <c r="CY5" s="392"/>
      <c r="CZ5" s="392"/>
      <c r="DA5" s="393"/>
      <c r="DB5" s="391">
        <v>88.9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580475</v>
      </c>
      <c r="BO6" s="395"/>
      <c r="BP6" s="395"/>
      <c r="BQ6" s="395"/>
      <c r="BR6" s="395"/>
      <c r="BS6" s="395"/>
      <c r="BT6" s="395"/>
      <c r="BU6" s="396"/>
      <c r="BV6" s="394">
        <v>422875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91.5</v>
      </c>
      <c r="CU6" s="432"/>
      <c r="CV6" s="432"/>
      <c r="CW6" s="432"/>
      <c r="CX6" s="432"/>
      <c r="CY6" s="432"/>
      <c r="CZ6" s="432"/>
      <c r="DA6" s="433"/>
      <c r="DB6" s="431">
        <v>88.9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20679</v>
      </c>
      <c r="BO7" s="395"/>
      <c r="BP7" s="395"/>
      <c r="BQ7" s="395"/>
      <c r="BR7" s="395"/>
      <c r="BS7" s="395"/>
      <c r="BT7" s="395"/>
      <c r="BU7" s="396"/>
      <c r="BV7" s="394">
        <v>38217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5012044</v>
      </c>
      <c r="CU7" s="395"/>
      <c r="CV7" s="395"/>
      <c r="CW7" s="395"/>
      <c r="CX7" s="395"/>
      <c r="CY7" s="395"/>
      <c r="CZ7" s="395"/>
      <c r="DA7" s="396"/>
      <c r="DB7" s="394">
        <v>4825235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559796</v>
      </c>
      <c r="BO8" s="395"/>
      <c r="BP8" s="395"/>
      <c r="BQ8" s="395"/>
      <c r="BR8" s="395"/>
      <c r="BS8" s="395"/>
      <c r="BT8" s="395"/>
      <c r="BU8" s="396"/>
      <c r="BV8" s="394">
        <v>384658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0.45</v>
      </c>
      <c r="CU8" s="435"/>
      <c r="CV8" s="435"/>
      <c r="CW8" s="435"/>
      <c r="CX8" s="435"/>
      <c r="CY8" s="435"/>
      <c r="CZ8" s="435"/>
      <c r="DA8" s="436"/>
      <c r="DB8" s="434">
        <v>0.44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15194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169439</v>
      </c>
      <c r="BO9" s="395"/>
      <c r="BP9" s="395"/>
      <c r="BQ9" s="395"/>
      <c r="BR9" s="395"/>
      <c r="BS9" s="395"/>
      <c r="BT9" s="395"/>
      <c r="BU9" s="396"/>
      <c r="BV9" s="394">
        <v>33371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9.1999999999999993</v>
      </c>
      <c r="CU9" s="392"/>
      <c r="CV9" s="392"/>
      <c r="CW9" s="392"/>
      <c r="CX9" s="392"/>
      <c r="CY9" s="392"/>
      <c r="CZ9" s="392"/>
      <c r="DA9" s="393"/>
      <c r="DB9" s="391">
        <v>6.9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16109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970013</v>
      </c>
      <c r="BO10" s="395"/>
      <c r="BP10" s="395"/>
      <c r="BQ10" s="395"/>
      <c r="BR10" s="395"/>
      <c r="BS10" s="395"/>
      <c r="BT10" s="395"/>
      <c r="BU10" s="396"/>
      <c r="BV10" s="394">
        <v>966285</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14617</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1170013</v>
      </c>
      <c r="BO12" s="395"/>
      <c r="BP12" s="395"/>
      <c r="BQ12" s="395"/>
      <c r="BR12" s="395"/>
      <c r="BS12" s="395"/>
      <c r="BT12" s="395"/>
      <c r="BU12" s="396"/>
      <c r="BV12" s="394">
        <v>766285</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14226</v>
      </c>
      <c r="S13" s="479"/>
      <c r="T13" s="479"/>
      <c r="U13" s="479"/>
      <c r="V13" s="480"/>
      <c r="W13" s="410" t="s">
        <v>130</v>
      </c>
      <c r="X13" s="411"/>
      <c r="Y13" s="411"/>
      <c r="Z13" s="411"/>
      <c r="AA13" s="411"/>
      <c r="AB13" s="401"/>
      <c r="AC13" s="445">
        <v>2310</v>
      </c>
      <c r="AD13" s="446"/>
      <c r="AE13" s="446"/>
      <c r="AF13" s="446"/>
      <c r="AG13" s="488"/>
      <c r="AH13" s="445">
        <v>2558</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-24862</v>
      </c>
      <c r="BO13" s="395"/>
      <c r="BP13" s="395"/>
      <c r="BQ13" s="395"/>
      <c r="BR13" s="395"/>
      <c r="BS13" s="395"/>
      <c r="BT13" s="395"/>
      <c r="BU13" s="396"/>
      <c r="BV13" s="394">
        <v>233371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8.5</v>
      </c>
      <c r="CU13" s="392"/>
      <c r="CV13" s="392"/>
      <c r="CW13" s="392"/>
      <c r="CX13" s="392"/>
      <c r="CY13" s="392"/>
      <c r="CZ13" s="392"/>
      <c r="DA13" s="393"/>
      <c r="DB13" s="391">
        <v>8.5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14930</v>
      </c>
      <c r="S14" s="479"/>
      <c r="T14" s="479"/>
      <c r="U14" s="479"/>
      <c r="V14" s="480"/>
      <c r="W14" s="384"/>
      <c r="X14" s="385"/>
      <c r="Y14" s="385"/>
      <c r="Z14" s="385"/>
      <c r="AA14" s="385"/>
      <c r="AB14" s="374"/>
      <c r="AC14" s="481">
        <v>29.8</v>
      </c>
      <c r="AD14" s="482"/>
      <c r="AE14" s="482"/>
      <c r="AF14" s="482"/>
      <c r="AG14" s="483"/>
      <c r="AH14" s="481">
        <v>31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14569</v>
      </c>
      <c r="S15" s="479"/>
      <c r="T15" s="479"/>
      <c r="U15" s="479"/>
      <c r="V15" s="480"/>
      <c r="W15" s="410" t="s">
        <v>137</v>
      </c>
      <c r="X15" s="411"/>
      <c r="Y15" s="411"/>
      <c r="Z15" s="411"/>
      <c r="AA15" s="411"/>
      <c r="AB15" s="401"/>
      <c r="AC15" s="445">
        <v>1665</v>
      </c>
      <c r="AD15" s="446"/>
      <c r="AE15" s="446"/>
      <c r="AF15" s="446"/>
      <c r="AG15" s="488"/>
      <c r="AH15" s="445">
        <v>1703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2092539</v>
      </c>
      <c r="BO15" s="358"/>
      <c r="BP15" s="358"/>
      <c r="BQ15" s="358"/>
      <c r="BR15" s="358"/>
      <c r="BS15" s="358"/>
      <c r="BT15" s="358"/>
      <c r="BU15" s="359"/>
      <c r="BV15" s="357">
        <v>1913502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21.5</v>
      </c>
      <c r="AD16" s="482"/>
      <c r="AE16" s="482"/>
      <c r="AF16" s="482"/>
      <c r="AG16" s="483"/>
      <c r="AH16" s="481">
        <v>20.6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4447620</v>
      </c>
      <c r="BO16" s="395"/>
      <c r="BP16" s="395"/>
      <c r="BQ16" s="395"/>
      <c r="BR16" s="395"/>
      <c r="BS16" s="395"/>
      <c r="BT16" s="395"/>
      <c r="BU16" s="396"/>
      <c r="BV16" s="394">
        <v>4302618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3764</v>
      </c>
      <c r="AD17" s="446"/>
      <c r="AE17" s="446"/>
      <c r="AF17" s="446"/>
      <c r="AG17" s="488"/>
      <c r="AH17" s="445">
        <v>3994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2642151</v>
      </c>
      <c r="BO17" s="395"/>
      <c r="BP17" s="395"/>
      <c r="BQ17" s="395"/>
      <c r="BR17" s="395"/>
      <c r="BS17" s="395"/>
      <c r="BT17" s="395"/>
      <c r="BU17" s="396"/>
      <c r="BV17" s="394">
        <v>2401972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90.13</v>
      </c>
      <c r="M18" s="518"/>
      <c r="N18" s="518"/>
      <c r="O18" s="518"/>
      <c r="P18" s="518"/>
      <c r="Q18" s="518"/>
      <c r="R18" s="519"/>
      <c r="S18" s="519"/>
      <c r="T18" s="519"/>
      <c r="U18" s="519"/>
      <c r="V18" s="520"/>
      <c r="W18" s="412"/>
      <c r="X18" s="413"/>
      <c r="Y18" s="413"/>
      <c r="Z18" s="413"/>
      <c r="AA18" s="413"/>
      <c r="AB18" s="404"/>
      <c r="AC18" s="521">
        <v>48.6</v>
      </c>
      <c r="AD18" s="522"/>
      <c r="AE18" s="522"/>
      <c r="AF18" s="522"/>
      <c r="AG18" s="523"/>
      <c r="AH18" s="521">
        <v>48.4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4430383</v>
      </c>
      <c r="BO18" s="395"/>
      <c r="BP18" s="395"/>
      <c r="BQ18" s="395"/>
      <c r="BR18" s="395"/>
      <c r="BS18" s="395"/>
      <c r="BT18" s="395"/>
      <c r="BU18" s="396"/>
      <c r="BV18" s="394">
        <v>4320980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169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7214407</v>
      </c>
      <c r="BO19" s="395"/>
      <c r="BP19" s="395"/>
      <c r="BQ19" s="395"/>
      <c r="BR19" s="395"/>
      <c r="BS19" s="395"/>
      <c r="BT19" s="395"/>
      <c r="BU19" s="396"/>
      <c r="BV19" s="394">
        <v>9923980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6036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5146450</v>
      </c>
      <c r="BO22" s="358"/>
      <c r="BP22" s="358"/>
      <c r="BQ22" s="358"/>
      <c r="BR22" s="358"/>
      <c r="BS22" s="358"/>
      <c r="BT22" s="358"/>
      <c r="BU22" s="359"/>
      <c r="BV22" s="357">
        <v>5573486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3567287</v>
      </c>
      <c r="BO23" s="395"/>
      <c r="BP23" s="395"/>
      <c r="BQ23" s="395"/>
      <c r="BR23" s="395"/>
      <c r="BS23" s="395"/>
      <c r="BT23" s="395"/>
      <c r="BU23" s="396"/>
      <c r="BV23" s="394">
        <v>3975824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6990</v>
      </c>
      <c r="R24" s="446"/>
      <c r="S24" s="446"/>
      <c r="T24" s="446"/>
      <c r="U24" s="446"/>
      <c r="V24" s="488"/>
      <c r="W24" s="540"/>
      <c r="X24" s="541"/>
      <c r="Y24" s="542"/>
      <c r="Z24" s="444" t="s">
        <v>162</v>
      </c>
      <c r="AA24" s="424"/>
      <c r="AB24" s="424"/>
      <c r="AC24" s="424"/>
      <c r="AD24" s="424"/>
      <c r="AE24" s="424"/>
      <c r="AF24" s="424"/>
      <c r="AG24" s="425"/>
      <c r="AH24" s="445">
        <v>144</v>
      </c>
      <c r="AI24" s="446"/>
      <c r="AJ24" s="446"/>
      <c r="AK24" s="446"/>
      <c r="AL24" s="488"/>
      <c r="AM24" s="445">
        <v>448128</v>
      </c>
      <c r="AN24" s="446"/>
      <c r="AO24" s="446"/>
      <c r="AP24" s="446"/>
      <c r="AQ24" s="446"/>
      <c r="AR24" s="488"/>
      <c r="AS24" s="445">
        <v>3112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3431035</v>
      </c>
      <c r="BO24" s="395"/>
      <c r="BP24" s="395"/>
      <c r="BQ24" s="395"/>
      <c r="BR24" s="395"/>
      <c r="BS24" s="395"/>
      <c r="BT24" s="395"/>
      <c r="BU24" s="396"/>
      <c r="BV24" s="394">
        <v>3630246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5600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729848</v>
      </c>
      <c r="BO25" s="358"/>
      <c r="BP25" s="358"/>
      <c r="BQ25" s="358"/>
      <c r="BR25" s="358"/>
      <c r="BS25" s="358"/>
      <c r="BT25" s="358"/>
      <c r="BU25" s="359"/>
      <c r="BV25" s="357">
        <v>1931104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5300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3000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205000</v>
      </c>
      <c r="BO27" s="514"/>
      <c r="BP27" s="514"/>
      <c r="BQ27" s="514"/>
      <c r="BR27" s="514"/>
      <c r="BS27" s="514"/>
      <c r="BT27" s="514"/>
      <c r="BU27" s="515"/>
      <c r="BV27" s="513">
        <v>205000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2220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1100000</v>
      </c>
      <c r="BO28" s="358"/>
      <c r="BP28" s="358"/>
      <c r="BQ28" s="358"/>
      <c r="BR28" s="358"/>
      <c r="BS28" s="358"/>
      <c r="BT28" s="358"/>
      <c r="BU28" s="359"/>
      <c r="BV28" s="357">
        <v>1300000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11</v>
      </c>
      <c r="M29" s="446"/>
      <c r="N29" s="446"/>
      <c r="O29" s="446"/>
      <c r="P29" s="488"/>
      <c r="Q29" s="445">
        <v>2080</v>
      </c>
      <c r="R29" s="446"/>
      <c r="S29" s="446"/>
      <c r="T29" s="446"/>
      <c r="U29" s="446"/>
      <c r="V29" s="488"/>
      <c r="W29" s="543"/>
      <c r="X29" s="544"/>
      <c r="Y29" s="545"/>
      <c r="Z29" s="444" t="s">
        <v>178</v>
      </c>
      <c r="AA29" s="424"/>
      <c r="AB29" s="424"/>
      <c r="AC29" s="424"/>
      <c r="AD29" s="424"/>
      <c r="AE29" s="424"/>
      <c r="AF29" s="424"/>
      <c r="AG29" s="425"/>
      <c r="AH29" s="445">
        <v>146</v>
      </c>
      <c r="AI29" s="446"/>
      <c r="AJ29" s="446"/>
      <c r="AK29" s="446"/>
      <c r="AL29" s="488"/>
      <c r="AM29" s="445">
        <v>455768</v>
      </c>
      <c r="AN29" s="446"/>
      <c r="AO29" s="446"/>
      <c r="AP29" s="446"/>
      <c r="AQ29" s="446"/>
      <c r="AR29" s="488"/>
      <c r="AS29" s="445">
        <v>3122</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591166</v>
      </c>
      <c r="BO29" s="395"/>
      <c r="BP29" s="395"/>
      <c r="BQ29" s="395"/>
      <c r="BR29" s="395"/>
      <c r="BS29" s="395"/>
      <c r="BT29" s="395"/>
      <c r="BU29" s="396"/>
      <c r="BV29" s="394">
        <v>566792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94.9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8281603</v>
      </c>
      <c r="BO30" s="514"/>
      <c r="BP30" s="514"/>
      <c r="BQ30" s="514"/>
      <c r="BR30" s="514"/>
      <c r="BS30" s="514"/>
      <c r="BT30" s="514"/>
      <c r="BU30" s="515"/>
      <c r="BV30" s="513">
        <v>6806722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9</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宮崎県市町村総合事務組合（一般会計）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公益社団法人　尾鈴農業公社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西都児湯行政不服審査会特別会計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介護認定審査会特別会計</v>
      </c>
      <c r="X35" s="585"/>
      <c r="Y35" s="585"/>
      <c r="Z35" s="585"/>
      <c r="AA35" s="585"/>
      <c r="AB35" s="585"/>
      <c r="AC35" s="585"/>
      <c r="AD35" s="585"/>
      <c r="AE35" s="585"/>
      <c r="AF35" s="585"/>
      <c r="AG35" s="585"/>
      <c r="AH35" s="585"/>
      <c r="AI35" s="585"/>
      <c r="AJ35" s="585"/>
      <c r="AK35" s="585"/>
      <c r="AL35" s="163"/>
      <c r="AM35" s="584">
        <f t="shared" ref="AM35:AM43" si="0">IF(AO35="","",AM34+1)</f>
        <v>10</v>
      </c>
      <c r="AN35" s="584"/>
      <c r="AO35" s="585" t="str">
        <f>IF('各会計、関係団体の財政状況及び健全化判断比率'!B33="","",'各会計、関係団体の財政状況及び健全化判断比率'!B33)</f>
        <v>漁業集落排水事業会計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宮崎県市町村総合事務組合（市町村交通災害共済事業特会）</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川南まちづくり　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尾鈴地区畜産用水管理事業特別会計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11</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宮崎県市町村総合事務組合（自治会館管理運営特会）</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電子地域通貨事業特別会計</v>
      </c>
      <c r="F37" s="585"/>
      <c r="G37" s="585"/>
      <c r="H37" s="585"/>
      <c r="I37" s="585"/>
      <c r="J37" s="585"/>
      <c r="K37" s="585"/>
      <c r="L37" s="585"/>
      <c r="M37" s="585"/>
      <c r="N37" s="585"/>
      <c r="O37" s="585"/>
      <c r="P37" s="585"/>
      <c r="Q37" s="585"/>
      <c r="R37" s="585"/>
      <c r="S37" s="585"/>
      <c r="T37" s="163"/>
      <c r="U37" s="584">
        <f t="shared" si="4"/>
        <v>8</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宮崎県後期高齢者広域連合（一般会計）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16</v>
      </c>
      <c r="BX38" s="584"/>
      <c r="BY38" s="585" t="str">
        <f>IF('各会計、関係団体の財政状況及び健全化判断比率'!B72="","",'各会計、関係団体の財政状況及び健全化判断比率'!B72)</f>
        <v>宮崎県後期高齢者広域連合（特別会計）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17</v>
      </c>
      <c r="BX39" s="584"/>
      <c r="BY39" s="585" t="str">
        <f>IF('各会計、関係団体の財政状況及び健全化判断比率'!B73="","",'各会計、関係団体の財政状況及び健全化判断比率'!B73)</f>
        <v>西都児湯環境整備事務組合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18</v>
      </c>
      <c r="BX40" s="584"/>
      <c r="BY40" s="585" t="str">
        <f>IF('各会計、関係団体の財政状況及び健全化判断比率'!B74="","",'各会計、関係団体の財政状況及び健全化判断比率'!B74)</f>
        <v>宮崎県東児湯消防組合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19</v>
      </c>
      <c r="BX41" s="584"/>
      <c r="BY41" s="585" t="str">
        <f>IF('各会計、関係団体の財政状況及び健全化判断比率'!B75="","",'各会計、関係団体の財政状況及び健全化判断比率'!B75)</f>
        <v>川南都農衛生組合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bsz/CGyFXVITqvNuFOivO6cGVr6TyPlDWmmOnlNmD6YRbbKht3oti00LpfSuS9+IOLePbRd5/dv4KCVK1u6+wQ==" saltValue="yK+TltXqZTylEE3ZvDm1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5"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538</v>
      </c>
      <c r="D34" s="1136"/>
      <c r="E34" s="1137"/>
      <c r="F34" s="32">
        <v>13.81</v>
      </c>
      <c r="G34" s="33">
        <v>14.99</v>
      </c>
      <c r="H34" s="33">
        <v>15.46</v>
      </c>
      <c r="I34" s="33">
        <v>16.12</v>
      </c>
      <c r="J34" s="34">
        <v>15.46</v>
      </c>
      <c r="K34" s="22"/>
      <c r="L34" s="22"/>
      <c r="M34" s="22"/>
      <c r="N34" s="22"/>
      <c r="O34" s="22"/>
      <c r="P34" s="22"/>
    </row>
    <row r="35" spans="1:16" ht="39" customHeight="1" x14ac:dyDescent="0.15">
      <c r="A35" s="22"/>
      <c r="B35" s="35"/>
      <c r="C35" s="1132" t="s">
        <v>539</v>
      </c>
      <c r="D35" s="1132"/>
      <c r="E35" s="1133"/>
      <c r="F35" s="36">
        <v>4.8099999999999996</v>
      </c>
      <c r="G35" s="37">
        <v>5.92</v>
      </c>
      <c r="H35" s="37">
        <v>6.54</v>
      </c>
      <c r="I35" s="37">
        <v>5.65</v>
      </c>
      <c r="J35" s="38">
        <v>9.1300000000000008</v>
      </c>
      <c r="K35" s="22"/>
      <c r="L35" s="22"/>
      <c r="M35" s="22"/>
      <c r="N35" s="22"/>
      <c r="O35" s="22"/>
      <c r="P35" s="22"/>
    </row>
    <row r="36" spans="1:16" ht="39" customHeight="1" x14ac:dyDescent="0.15">
      <c r="A36" s="22"/>
      <c r="B36" s="35"/>
      <c r="C36" s="1132" t="s">
        <v>540</v>
      </c>
      <c r="D36" s="1132"/>
      <c r="E36" s="1133"/>
      <c r="F36" s="36" t="s">
        <v>492</v>
      </c>
      <c r="G36" s="37" t="s">
        <v>492</v>
      </c>
      <c r="H36" s="37">
        <v>0.76</v>
      </c>
      <c r="I36" s="37">
        <v>2.4</v>
      </c>
      <c r="J36" s="38">
        <v>1.99</v>
      </c>
      <c r="K36" s="22"/>
      <c r="L36" s="22"/>
      <c r="M36" s="22"/>
      <c r="N36" s="22"/>
      <c r="O36" s="22"/>
      <c r="P36" s="22"/>
    </row>
    <row r="37" spans="1:16" ht="39" customHeight="1" x14ac:dyDescent="0.15">
      <c r="A37" s="22"/>
      <c r="B37" s="35"/>
      <c r="C37" s="1132" t="s">
        <v>541</v>
      </c>
      <c r="D37" s="1132"/>
      <c r="E37" s="1133"/>
      <c r="F37" s="36" t="s">
        <v>492</v>
      </c>
      <c r="G37" s="37" t="s">
        <v>492</v>
      </c>
      <c r="H37" s="37" t="s">
        <v>492</v>
      </c>
      <c r="I37" s="37" t="s">
        <v>492</v>
      </c>
      <c r="J37" s="38">
        <v>1.43</v>
      </c>
      <c r="K37" s="22"/>
      <c r="L37" s="22"/>
      <c r="M37" s="22"/>
      <c r="N37" s="22"/>
      <c r="O37" s="22"/>
      <c r="P37" s="22"/>
    </row>
    <row r="38" spans="1:16" ht="39" customHeight="1" x14ac:dyDescent="0.15">
      <c r="A38" s="22"/>
      <c r="B38" s="35"/>
      <c r="C38" s="1132" t="s">
        <v>542</v>
      </c>
      <c r="D38" s="1132"/>
      <c r="E38" s="1133"/>
      <c r="F38" s="36">
        <v>1.64</v>
      </c>
      <c r="G38" s="37">
        <v>1.86</v>
      </c>
      <c r="H38" s="37">
        <v>1.59</v>
      </c>
      <c r="I38" s="37">
        <v>1.1599999999999999</v>
      </c>
      <c r="J38" s="38">
        <v>0.6</v>
      </c>
      <c r="K38" s="22"/>
      <c r="L38" s="22"/>
      <c r="M38" s="22"/>
      <c r="N38" s="22"/>
      <c r="O38" s="22"/>
      <c r="P38" s="22"/>
    </row>
    <row r="39" spans="1:16" ht="39" customHeight="1" x14ac:dyDescent="0.15">
      <c r="A39" s="22"/>
      <c r="B39" s="35"/>
      <c r="C39" s="1132" t="s">
        <v>543</v>
      </c>
      <c r="D39" s="1132"/>
      <c r="E39" s="1133"/>
      <c r="F39" s="36">
        <v>0.94</v>
      </c>
      <c r="G39" s="37">
        <v>0.9</v>
      </c>
      <c r="H39" s="37">
        <v>1.6</v>
      </c>
      <c r="I39" s="37">
        <v>0.49</v>
      </c>
      <c r="J39" s="38">
        <v>0.38</v>
      </c>
      <c r="K39" s="22"/>
      <c r="L39" s="22"/>
      <c r="M39" s="22"/>
      <c r="N39" s="22"/>
      <c r="O39" s="22"/>
      <c r="P39" s="22"/>
    </row>
    <row r="40" spans="1:16" ht="39" customHeight="1" x14ac:dyDescent="0.15">
      <c r="A40" s="22"/>
      <c r="B40" s="35"/>
      <c r="C40" s="1132" t="s">
        <v>544</v>
      </c>
      <c r="D40" s="1132"/>
      <c r="E40" s="1133"/>
      <c r="F40" s="36" t="s">
        <v>492</v>
      </c>
      <c r="G40" s="37" t="s">
        <v>492</v>
      </c>
      <c r="H40" s="37" t="s">
        <v>492</v>
      </c>
      <c r="I40" s="37" t="s">
        <v>492</v>
      </c>
      <c r="J40" s="38">
        <v>0.32</v>
      </c>
      <c r="K40" s="22"/>
      <c r="L40" s="22"/>
      <c r="M40" s="22"/>
      <c r="N40" s="22"/>
      <c r="O40" s="22"/>
      <c r="P40" s="22"/>
    </row>
    <row r="41" spans="1:16" ht="39" customHeight="1" x14ac:dyDescent="0.15">
      <c r="A41" s="22"/>
      <c r="B41" s="35"/>
      <c r="C41" s="1132" t="s">
        <v>545</v>
      </c>
      <c r="D41" s="1132"/>
      <c r="E41" s="1133"/>
      <c r="F41" s="36">
        <v>0.03</v>
      </c>
      <c r="G41" s="37">
        <v>0.04</v>
      </c>
      <c r="H41" s="37">
        <v>0.15</v>
      </c>
      <c r="I41" s="37">
        <v>0.12</v>
      </c>
      <c r="J41" s="38">
        <v>0.23</v>
      </c>
      <c r="K41" s="22"/>
      <c r="L41" s="22"/>
      <c r="M41" s="22"/>
      <c r="N41" s="22"/>
      <c r="O41" s="22"/>
      <c r="P41" s="22"/>
    </row>
    <row r="42" spans="1:16" ht="39" customHeight="1" x14ac:dyDescent="0.15">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547</v>
      </c>
      <c r="D43" s="1134"/>
      <c r="E43" s="1135"/>
      <c r="F43" s="41">
        <v>0.15</v>
      </c>
      <c r="G43" s="42">
        <v>0.14000000000000001</v>
      </c>
      <c r="H43" s="42">
        <v>0.14000000000000001</v>
      </c>
      <c r="I43" s="42">
        <v>0.31</v>
      </c>
      <c r="J43" s="43">
        <v>0.05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VUyrbF0TPeZvw2HsBKqyxtUJQFXp3rEy1l96NC1AGLQJ1yLt5KPnp0oB9/ljHLC0LHA5cCBwgs2sMT4dYBIxA==" saltValue="p0htJCobFA0mWLg/AeMv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5" zoomScale="59" zoomScaleNormal="59" zoomScaleSheetLayoutView="55" workbookViewId="0">
      <selection activeCell="Q62" sqref="Q6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618</v>
      </c>
      <c r="L45" s="58">
        <v>647</v>
      </c>
      <c r="M45" s="58">
        <v>662</v>
      </c>
      <c r="N45" s="58">
        <v>691</v>
      </c>
      <c r="O45" s="59">
        <v>676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15">
      <c r="A48" s="46"/>
      <c r="B48" s="1140"/>
      <c r="C48" s="1141"/>
      <c r="D48" s="60"/>
      <c r="E48" s="1146" t="s">
        <v>13</v>
      </c>
      <c r="F48" s="1146"/>
      <c r="G48" s="1146"/>
      <c r="H48" s="1146"/>
      <c r="I48" s="1146"/>
      <c r="J48" s="1147"/>
      <c r="K48" s="61">
        <v>93</v>
      </c>
      <c r="L48" s="62">
        <v>78</v>
      </c>
      <c r="M48" s="62">
        <v>80</v>
      </c>
      <c r="N48" s="62">
        <v>62</v>
      </c>
      <c r="O48" s="63">
        <v>70</v>
      </c>
      <c r="P48" s="46"/>
      <c r="Q48" s="46"/>
      <c r="R48" s="46"/>
      <c r="S48" s="46"/>
      <c r="T48" s="46"/>
      <c r="U48" s="46"/>
    </row>
    <row r="49" spans="1:21" ht="30.75" customHeight="1" x14ac:dyDescent="0.15">
      <c r="A49" s="46"/>
      <c r="B49" s="1140"/>
      <c r="C49" s="1141"/>
      <c r="D49" s="60"/>
      <c r="E49" s="1146" t="s">
        <v>14</v>
      </c>
      <c r="F49" s="1146"/>
      <c r="G49" s="1146"/>
      <c r="H49" s="1146"/>
      <c r="I49" s="1146"/>
      <c r="J49" s="1147"/>
      <c r="K49" s="61">
        <v>47</v>
      </c>
      <c r="L49" s="62">
        <v>45</v>
      </c>
      <c r="M49" s="62">
        <v>45</v>
      </c>
      <c r="N49" s="62">
        <v>44</v>
      </c>
      <c r="O49" s="63">
        <v>33</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492</v>
      </c>
      <c r="L50" s="62" t="s">
        <v>492</v>
      </c>
      <c r="M50" s="62" t="s">
        <v>492</v>
      </c>
      <c r="N50" s="62" t="s">
        <v>492</v>
      </c>
      <c r="O50" s="63" t="s">
        <v>492</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419</v>
      </c>
      <c r="L52" s="62">
        <v>411</v>
      </c>
      <c r="M52" s="62">
        <v>409</v>
      </c>
      <c r="N52" s="62">
        <v>400</v>
      </c>
      <c r="O52" s="63">
        <v>404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339</v>
      </c>
      <c r="L53" s="67">
        <v>359</v>
      </c>
      <c r="M53" s="67">
        <v>378</v>
      </c>
      <c r="N53" s="67">
        <v>397</v>
      </c>
      <c r="O53" s="68">
        <v>375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558</v>
      </c>
      <c r="L58" s="82" t="s">
        <v>558</v>
      </c>
      <c r="M58" s="82" t="s">
        <v>558</v>
      </c>
      <c r="N58" s="82" t="s">
        <v>558</v>
      </c>
      <c r="O58" s="83" t="s">
        <v>558</v>
      </c>
    </row>
    <row r="59" spans="1:21" ht="31.5" customHeight="1" x14ac:dyDescent="0.15">
      <c r="B59" s="1156"/>
      <c r="C59" s="1157"/>
      <c r="D59" s="1163" t="s">
        <v>26</v>
      </c>
      <c r="E59" s="1164"/>
      <c r="F59" s="1164"/>
      <c r="G59" s="1164"/>
      <c r="H59" s="1164"/>
      <c r="I59" s="1164"/>
      <c r="J59" s="1165"/>
      <c r="K59" s="84" t="s">
        <v>558</v>
      </c>
      <c r="L59" s="85" t="s">
        <v>558</v>
      </c>
      <c r="M59" s="85" t="s">
        <v>558</v>
      </c>
      <c r="N59" s="85" t="s">
        <v>558</v>
      </c>
      <c r="O59" s="86" t="s">
        <v>558</v>
      </c>
    </row>
    <row r="60" spans="1:21" ht="31.5" customHeight="1" thickBot="1" x14ac:dyDescent="0.2">
      <c r="B60" s="1158"/>
      <c r="C60" s="1159"/>
      <c r="D60" s="1166" t="s">
        <v>27</v>
      </c>
      <c r="E60" s="1167"/>
      <c r="F60" s="1167"/>
      <c r="G60" s="1167"/>
      <c r="H60" s="1167"/>
      <c r="I60" s="1167"/>
      <c r="J60" s="1168"/>
      <c r="K60" s="87" t="s">
        <v>558</v>
      </c>
      <c r="L60" s="88" t="s">
        <v>558</v>
      </c>
      <c r="M60" s="88" t="s">
        <v>558</v>
      </c>
      <c r="N60" s="88" t="s">
        <v>558</v>
      </c>
      <c r="O60" s="89" t="s">
        <v>558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4U6rMdZaVvvV02ihLcZx0ovP9gese+Ftm9UyvBTVzGO0Y4tm45+QyZIfhHSXCscM/Kp6nmOklkqHsHQicSyxw==" saltValue="xHf4wj8eXvRsRA0iV8pE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1" zoomScale="87" zoomScaleNormal="87" zoomScaleSheetLayoutView="100" workbookViewId="0">
      <selection activeCell="N39" sqref="N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69" t="s">
        <v>30</v>
      </c>
      <c r="C41" s="1170"/>
      <c r="D41" s="103"/>
      <c r="E41" s="1175" t="s">
        <v>31</v>
      </c>
      <c r="F41" s="1175"/>
      <c r="G41" s="1175"/>
      <c r="H41" s="1176"/>
      <c r="I41" s="330">
        <v>6041</v>
      </c>
      <c r="J41" s="331">
        <v>5998</v>
      </c>
      <c r="K41" s="331">
        <v>5788</v>
      </c>
      <c r="L41" s="331">
        <v>5573</v>
      </c>
      <c r="M41" s="332">
        <v>5146</v>
      </c>
    </row>
    <row r="42" spans="2:13" ht="27.75" customHeight="1" x14ac:dyDescent="0.15">
      <c r="B42" s="1171"/>
      <c r="C42" s="1172"/>
      <c r="D42" s="104"/>
      <c r="E42" s="1177" t="s">
        <v>32</v>
      </c>
      <c r="F42" s="1177"/>
      <c r="G42" s="1177"/>
      <c r="H42" s="1178"/>
      <c r="I42" s="333" t="s">
        <v>492</v>
      </c>
      <c r="J42" s="334" t="s">
        <v>492</v>
      </c>
      <c r="K42" s="334" t="s">
        <v>492</v>
      </c>
      <c r="L42" s="334" t="s">
        <v>492</v>
      </c>
      <c r="M42" s="335" t="s">
        <v>492</v>
      </c>
    </row>
    <row r="43" spans="2:13" ht="27.75" customHeight="1" x14ac:dyDescent="0.15">
      <c r="B43" s="1171"/>
      <c r="C43" s="1172"/>
      <c r="D43" s="104"/>
      <c r="E43" s="1177" t="s">
        <v>33</v>
      </c>
      <c r="F43" s="1177"/>
      <c r="G43" s="1177"/>
      <c r="H43" s="1178"/>
      <c r="I43" s="333">
        <v>628</v>
      </c>
      <c r="J43" s="334">
        <v>581</v>
      </c>
      <c r="K43" s="334">
        <v>518</v>
      </c>
      <c r="L43" s="334">
        <v>434</v>
      </c>
      <c r="M43" s="335">
        <v>355</v>
      </c>
    </row>
    <row r="44" spans="2:13" ht="27.75" customHeight="1" x14ac:dyDescent="0.15">
      <c r="B44" s="1171"/>
      <c r="C44" s="1172"/>
      <c r="D44" s="104"/>
      <c r="E44" s="1177" t="s">
        <v>34</v>
      </c>
      <c r="F44" s="1177"/>
      <c r="G44" s="1177"/>
      <c r="H44" s="1178"/>
      <c r="I44" s="333">
        <v>263</v>
      </c>
      <c r="J44" s="334">
        <v>221</v>
      </c>
      <c r="K44" s="334">
        <v>180</v>
      </c>
      <c r="L44" s="334">
        <v>268</v>
      </c>
      <c r="M44" s="335">
        <v>115</v>
      </c>
    </row>
    <row r="45" spans="2:13" ht="27.75" customHeight="1" x14ac:dyDescent="0.15">
      <c r="B45" s="1171"/>
      <c r="C45" s="1172"/>
      <c r="D45" s="104"/>
      <c r="E45" s="1177" t="s">
        <v>35</v>
      </c>
      <c r="F45" s="1177"/>
      <c r="G45" s="1177"/>
      <c r="H45" s="1178"/>
      <c r="I45" s="333">
        <v>1223</v>
      </c>
      <c r="J45" s="334">
        <v>1233</v>
      </c>
      <c r="K45" s="334">
        <v>1283</v>
      </c>
      <c r="L45" s="334">
        <v>1324</v>
      </c>
      <c r="M45" s="335">
        <v>1372</v>
      </c>
    </row>
    <row r="46" spans="2:13" ht="27.75" customHeight="1" x14ac:dyDescent="0.15">
      <c r="B46" s="1171"/>
      <c r="C46" s="1172"/>
      <c r="D46" s="105"/>
      <c r="E46" s="1177" t="s">
        <v>36</v>
      </c>
      <c r="F46" s="1177"/>
      <c r="G46" s="1177"/>
      <c r="H46" s="1178"/>
      <c r="I46" s="333" t="s">
        <v>492</v>
      </c>
      <c r="J46" s="334" t="s">
        <v>492</v>
      </c>
      <c r="K46" s="334" t="s">
        <v>492</v>
      </c>
      <c r="L46" s="334" t="s">
        <v>492</v>
      </c>
      <c r="M46" s="335" t="s">
        <v>492</v>
      </c>
    </row>
    <row r="47" spans="2:13" ht="27.75" customHeight="1" x14ac:dyDescent="0.15">
      <c r="B47" s="1171"/>
      <c r="C47" s="1172"/>
      <c r="D47" s="106"/>
      <c r="E47" s="1179" t="s">
        <v>37</v>
      </c>
      <c r="F47" s="1180"/>
      <c r="G47" s="1180"/>
      <c r="H47" s="1181"/>
      <c r="I47" s="333" t="s">
        <v>492</v>
      </c>
      <c r="J47" s="334" t="s">
        <v>492</v>
      </c>
      <c r="K47" s="334" t="s">
        <v>492</v>
      </c>
      <c r="L47" s="334" t="s">
        <v>492</v>
      </c>
      <c r="M47" s="335" t="s">
        <v>492</v>
      </c>
    </row>
    <row r="48" spans="2:13" ht="27.75" customHeight="1" x14ac:dyDescent="0.15">
      <c r="B48" s="1171"/>
      <c r="C48" s="1172"/>
      <c r="D48" s="104"/>
      <c r="E48" s="1177" t="s">
        <v>38</v>
      </c>
      <c r="F48" s="1177"/>
      <c r="G48" s="1177"/>
      <c r="H48" s="1178"/>
      <c r="I48" s="333" t="s">
        <v>492</v>
      </c>
      <c r="J48" s="334" t="s">
        <v>492</v>
      </c>
      <c r="K48" s="334" t="s">
        <v>492</v>
      </c>
      <c r="L48" s="334" t="s">
        <v>492</v>
      </c>
      <c r="M48" s="335" t="s">
        <v>492</v>
      </c>
    </row>
    <row r="49" spans="2:13" ht="27.75" customHeight="1" x14ac:dyDescent="0.15">
      <c r="B49" s="1173"/>
      <c r="C49" s="1174"/>
      <c r="D49" s="104"/>
      <c r="E49" s="1177" t="s">
        <v>39</v>
      </c>
      <c r="F49" s="1177"/>
      <c r="G49" s="1177"/>
      <c r="H49" s="1178"/>
      <c r="I49" s="333" t="s">
        <v>492</v>
      </c>
      <c r="J49" s="334" t="s">
        <v>492</v>
      </c>
      <c r="K49" s="334" t="s">
        <v>492</v>
      </c>
      <c r="L49" s="334" t="s">
        <v>492</v>
      </c>
      <c r="M49" s="335" t="s">
        <v>492</v>
      </c>
    </row>
    <row r="50" spans="2:13" ht="27.75" customHeight="1" x14ac:dyDescent="0.15">
      <c r="B50" s="1182" t="s">
        <v>40</v>
      </c>
      <c r="C50" s="1183"/>
      <c r="D50" s="107"/>
      <c r="E50" s="1177" t="s">
        <v>41</v>
      </c>
      <c r="F50" s="1177"/>
      <c r="G50" s="1177"/>
      <c r="H50" s="1178"/>
      <c r="I50" s="333">
        <v>5676</v>
      </c>
      <c r="J50" s="334">
        <v>5931</v>
      </c>
      <c r="K50" s="334">
        <v>7263</v>
      </c>
      <c r="L50" s="334">
        <v>8908</v>
      </c>
      <c r="M50" s="335">
        <v>10196</v>
      </c>
    </row>
    <row r="51" spans="2:13" ht="27.75" customHeight="1" x14ac:dyDescent="0.15">
      <c r="B51" s="1171"/>
      <c r="C51" s="1172"/>
      <c r="D51" s="104"/>
      <c r="E51" s="1177" t="s">
        <v>42</v>
      </c>
      <c r="F51" s="1177"/>
      <c r="G51" s="1177"/>
      <c r="H51" s="1178"/>
      <c r="I51" s="333">
        <v>80</v>
      </c>
      <c r="J51" s="334">
        <v>64</v>
      </c>
      <c r="K51" s="334">
        <v>52</v>
      </c>
      <c r="L51" s="334">
        <v>44</v>
      </c>
      <c r="M51" s="335">
        <v>36</v>
      </c>
    </row>
    <row r="52" spans="2:13" ht="27.75" customHeight="1" x14ac:dyDescent="0.15">
      <c r="B52" s="1173"/>
      <c r="C52" s="1174"/>
      <c r="D52" s="104"/>
      <c r="E52" s="1177" t="s">
        <v>43</v>
      </c>
      <c r="F52" s="1177"/>
      <c r="G52" s="1177"/>
      <c r="H52" s="1178"/>
      <c r="I52" s="333">
        <v>5033</v>
      </c>
      <c r="J52" s="334">
        <v>4967</v>
      </c>
      <c r="K52" s="334">
        <v>4842</v>
      </c>
      <c r="L52" s="334">
        <v>4734</v>
      </c>
      <c r="M52" s="335">
        <v>4433</v>
      </c>
    </row>
    <row r="53" spans="2:13" ht="27.75" customHeight="1" thickBot="1" x14ac:dyDescent="0.2">
      <c r="B53" s="1184" t="s">
        <v>19</v>
      </c>
      <c r="C53" s="1185"/>
      <c r="D53" s="108"/>
      <c r="E53" s="1186" t="s">
        <v>44</v>
      </c>
      <c r="F53" s="1186"/>
      <c r="G53" s="1186"/>
      <c r="H53" s="1187"/>
      <c r="I53" s="336">
        <v>-2635</v>
      </c>
      <c r="J53" s="337">
        <v>-2929</v>
      </c>
      <c r="K53" s="337">
        <v>-4388</v>
      </c>
      <c r="L53" s="337">
        <v>-6087</v>
      </c>
      <c r="M53" s="338">
        <v>-7675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xbojxjUe8yteiQTGIT0e9QHY705m8/JlZH/O/bExi2S55uLqKMQ2ANkX0sA4NGVLhazq0AqnEzH9BxNIgu5Qg==" saltValue="diU0HXADYnVBRxl57r06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1" zoomScaleNormal="51"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1100</v>
      </c>
      <c r="G55" s="339">
        <v>1300</v>
      </c>
      <c r="H55" s="340">
        <v>1100</v>
      </c>
    </row>
    <row r="56" spans="2:8" ht="52.5" customHeight="1" x14ac:dyDescent="0.15">
      <c r="B56" s="120"/>
      <c r="C56" s="1198" t="s">
        <v>47</v>
      </c>
      <c r="D56" s="1198"/>
      <c r="E56" s="1199"/>
      <c r="F56" s="341">
        <v>548</v>
      </c>
      <c r="G56" s="341">
        <v>567</v>
      </c>
      <c r="H56" s="342">
        <v>591</v>
      </c>
    </row>
    <row r="57" spans="2:8" ht="53.25" customHeight="1" x14ac:dyDescent="0.15">
      <c r="B57" s="120"/>
      <c r="C57" s="1200" t="s">
        <v>48</v>
      </c>
      <c r="D57" s="1200"/>
      <c r="E57" s="1201"/>
      <c r="F57" s="343">
        <v>5034</v>
      </c>
      <c r="G57" s="343">
        <v>6807</v>
      </c>
      <c r="H57" s="344">
        <v>8282</v>
      </c>
    </row>
    <row r="58" spans="2:8" ht="45.75" customHeight="1" x14ac:dyDescent="0.15">
      <c r="B58" s="121"/>
      <c r="C58" s="1188" t="s">
        <v>553</v>
      </c>
      <c r="D58" s="1189"/>
      <c r="E58" s="1190"/>
      <c r="F58" s="345">
        <v>2481</v>
      </c>
      <c r="G58" s="345">
        <v>4167</v>
      </c>
      <c r="H58" s="346">
        <v>5491</v>
      </c>
    </row>
    <row r="59" spans="2:8" ht="45.75" customHeight="1" x14ac:dyDescent="0.15">
      <c r="B59" s="121"/>
      <c r="C59" s="1188" t="s">
        <v>554</v>
      </c>
      <c r="D59" s="1189"/>
      <c r="E59" s="1190"/>
      <c r="F59" s="345">
        <v>2311</v>
      </c>
      <c r="G59" s="345">
        <v>2355</v>
      </c>
      <c r="H59" s="346">
        <v>2461</v>
      </c>
    </row>
    <row r="60" spans="2:8" ht="45.75" customHeight="1" x14ac:dyDescent="0.15">
      <c r="B60" s="121"/>
      <c r="C60" s="1188" t="s">
        <v>555</v>
      </c>
      <c r="D60" s="1189"/>
      <c r="E60" s="1190"/>
      <c r="F60" s="345">
        <v>77</v>
      </c>
      <c r="G60" s="345">
        <v>103</v>
      </c>
      <c r="H60" s="346">
        <v>128</v>
      </c>
    </row>
    <row r="61" spans="2:8" ht="45.75" customHeight="1" x14ac:dyDescent="0.15">
      <c r="B61" s="121"/>
      <c r="C61" s="1188" t="s">
        <v>556</v>
      </c>
      <c r="D61" s="1189"/>
      <c r="E61" s="1190"/>
      <c r="F61" s="345">
        <v>77</v>
      </c>
      <c r="G61" s="345">
        <v>72</v>
      </c>
      <c r="H61" s="346">
        <v>68</v>
      </c>
    </row>
    <row r="62" spans="2:8" ht="45.75" customHeight="1" thickBot="1" x14ac:dyDescent="0.2">
      <c r="B62" s="122"/>
      <c r="C62" s="1191" t="s">
        <v>557</v>
      </c>
      <c r="D62" s="1192"/>
      <c r="E62" s="1193"/>
      <c r="F62" s="347">
        <v>29</v>
      </c>
      <c r="G62" s="347">
        <v>29</v>
      </c>
      <c r="H62" s="348">
        <v>29</v>
      </c>
    </row>
    <row r="63" spans="2:8" ht="52.5" customHeight="1" thickBot="1" x14ac:dyDescent="0.2">
      <c r="B63" s="123"/>
      <c r="C63" s="1194" t="s">
        <v>49</v>
      </c>
      <c r="D63" s="1194"/>
      <c r="E63" s="1195"/>
      <c r="F63" s="349">
        <v>6682</v>
      </c>
      <c r="G63" s="349">
        <v>8674</v>
      </c>
      <c r="H63" s="350">
        <v>9973</v>
      </c>
    </row>
    <row r="64" spans="2:8" x14ac:dyDescent="0.15"/>
  </sheetData>
  <sheetProtection algorithmName="SHA-512" hashValue="RJCF9Q4/B45ILzXJdJB8c0E/N5FePFaGMiFExhlSU6OYvq8aWvJXe52045t5856ssXoTFylxqQQ/lNgoDFzsfw==" saltValue="Y9npYN+HTYisv7jYQS8A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139109</v>
      </c>
      <c r="E3" s="142"/>
      <c r="F3" s="143">
        <v>125418</v>
      </c>
      <c r="G3" s="144"/>
      <c r="H3" s="145"/>
    </row>
    <row r="4" spans="1:8" x14ac:dyDescent="0.15">
      <c r="A4" s="146"/>
      <c r="B4" s="147"/>
      <c r="C4" s="148"/>
      <c r="D4" s="149">
        <v>62179</v>
      </c>
      <c r="E4" s="150"/>
      <c r="F4" s="151">
        <v>60445</v>
      </c>
      <c r="G4" s="152"/>
      <c r="H4" s="153"/>
    </row>
    <row r="5" spans="1:8" x14ac:dyDescent="0.15">
      <c r="A5" s="134" t="s">
        <v>524</v>
      </c>
      <c r="B5" s="139"/>
      <c r="C5" s="140"/>
      <c r="D5" s="141">
        <v>116598</v>
      </c>
      <c r="E5" s="142"/>
      <c r="F5" s="143">
        <v>108384</v>
      </c>
      <c r="G5" s="144"/>
      <c r="H5" s="145"/>
    </row>
    <row r="6" spans="1:8" x14ac:dyDescent="0.15">
      <c r="A6" s="146"/>
      <c r="B6" s="147"/>
      <c r="C6" s="148"/>
      <c r="D6" s="149">
        <v>37897</v>
      </c>
      <c r="E6" s="150"/>
      <c r="F6" s="151">
        <v>51153</v>
      </c>
      <c r="G6" s="152"/>
      <c r="H6" s="153"/>
    </row>
    <row r="7" spans="1:8" x14ac:dyDescent="0.15">
      <c r="A7" s="134" t="s">
        <v>525</v>
      </c>
      <c r="B7" s="139"/>
      <c r="C7" s="140"/>
      <c r="D7" s="141">
        <v>80333</v>
      </c>
      <c r="E7" s="142"/>
      <c r="F7" s="143">
        <v>80959</v>
      </c>
      <c r="G7" s="144"/>
      <c r="H7" s="145"/>
    </row>
    <row r="8" spans="1:8" x14ac:dyDescent="0.15">
      <c r="A8" s="146"/>
      <c r="B8" s="147"/>
      <c r="C8" s="148"/>
      <c r="D8" s="149">
        <v>40116</v>
      </c>
      <c r="E8" s="150"/>
      <c r="F8" s="151">
        <v>43928</v>
      </c>
      <c r="G8" s="152"/>
      <c r="H8" s="153"/>
    </row>
    <row r="9" spans="1:8" x14ac:dyDescent="0.15">
      <c r="A9" s="134" t="s">
        <v>526</v>
      </c>
      <c r="B9" s="139"/>
      <c r="C9" s="140"/>
      <c r="D9" s="141">
        <v>145096</v>
      </c>
      <c r="E9" s="142"/>
      <c r="F9" s="143">
        <v>117242</v>
      </c>
      <c r="G9" s="144"/>
      <c r="H9" s="145"/>
    </row>
    <row r="10" spans="1:8" x14ac:dyDescent="0.15">
      <c r="A10" s="146"/>
      <c r="B10" s="147"/>
      <c r="C10" s="148"/>
      <c r="D10" s="149">
        <v>73836</v>
      </c>
      <c r="E10" s="150"/>
      <c r="F10" s="151">
        <v>59234</v>
      </c>
      <c r="G10" s="152"/>
      <c r="H10" s="153"/>
    </row>
    <row r="11" spans="1:8" x14ac:dyDescent="0.15">
      <c r="A11" s="134" t="s">
        <v>527</v>
      </c>
      <c r="B11" s="139"/>
      <c r="C11" s="140"/>
      <c r="D11" s="141">
        <v>144079</v>
      </c>
      <c r="E11" s="142"/>
      <c r="F11" s="143">
        <v>113894</v>
      </c>
      <c r="G11" s="144"/>
      <c r="H11" s="145"/>
    </row>
    <row r="12" spans="1:8" x14ac:dyDescent="0.15">
      <c r="A12" s="146"/>
      <c r="B12" s="147"/>
      <c r="C12" s="154"/>
      <c r="D12" s="149">
        <v>35711</v>
      </c>
      <c r="E12" s="150"/>
      <c r="F12" s="151">
        <v>65544</v>
      </c>
      <c r="G12" s="152"/>
      <c r="H12" s="153"/>
    </row>
    <row r="13" spans="1:8" x14ac:dyDescent="0.15">
      <c r="A13" s="134"/>
      <c r="B13" s="139"/>
      <c r="C13" s="140"/>
      <c r="D13" s="141">
        <v>125043</v>
      </c>
      <c r="E13" s="142"/>
      <c r="F13" s="143">
        <v>109179</v>
      </c>
      <c r="G13" s="155"/>
      <c r="H13" s="145"/>
    </row>
    <row r="14" spans="1:8" x14ac:dyDescent="0.15">
      <c r="A14" s="146"/>
      <c r="B14" s="147"/>
      <c r="C14" s="148"/>
      <c r="D14" s="149">
        <v>49948</v>
      </c>
      <c r="E14" s="150"/>
      <c r="F14" s="151">
        <v>56061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4.8099999999999996</v>
      </c>
      <c r="C19" s="156">
        <f>ROUND(VALUE(SUBSTITUTE(実質収支比率等に係る経年分析!G$48,"▲","-")),2)</f>
        <v>5.93</v>
      </c>
      <c r="D19" s="156">
        <f>ROUND(VALUE(SUBSTITUTE(実質収支比率等に係る経年分析!H$48,"▲","-")),2)</f>
        <v>7.34</v>
      </c>
      <c r="E19" s="156">
        <f>ROUND(VALUE(SUBSTITUTE(実質収支比率等に係る経年分析!I$48,"▲","-")),2)</f>
        <v>7.97</v>
      </c>
      <c r="F19" s="156">
        <f>ROUND(VALUE(SUBSTITUTE(実質収支比率等に係る経年分析!J$48,"▲","-")),2)</f>
        <v>11.17</v>
      </c>
    </row>
    <row r="20" spans="1:11" x14ac:dyDescent="0.15">
      <c r="A20" s="156" t="s">
        <v>53</v>
      </c>
      <c r="B20" s="156">
        <f>ROUND(VALUE(SUBSTITUTE(実質収支比率等に係る経年分析!F$47,"▲","-")),2)</f>
        <v>28.11</v>
      </c>
      <c r="C20" s="156">
        <f>ROUND(VALUE(SUBSTITUTE(実質収支比率等に係る経年分析!G$47,"▲","-")),2)</f>
        <v>22.47</v>
      </c>
      <c r="D20" s="156">
        <f>ROUND(VALUE(SUBSTITUTE(実質収支比率等に係る経年分析!H$47,"▲","-")),2)</f>
        <v>23</v>
      </c>
      <c r="E20" s="156">
        <f>ROUND(VALUE(SUBSTITUTE(実質収支比率等に係る経年分析!I$47,"▲","-")),2)</f>
        <v>26.94</v>
      </c>
      <c r="F20" s="156">
        <f>ROUND(VALUE(SUBSTITUTE(実質収支比率等に係る経年分析!J$47,"▲","-")),2)</f>
        <v>21.95</v>
      </c>
    </row>
    <row r="21" spans="1:11" x14ac:dyDescent="0.15">
      <c r="A21" s="156" t="s">
        <v>54</v>
      </c>
      <c r="B21" s="156">
        <f>IF(ISNUMBER(VALUE(SUBSTITUTE(実質収支比率等に係る経年分析!F$49,"▲","-"))),ROUND(VALUE(SUBSTITUTE(実質収支比率等に係る経年分析!F$49,"▲","-")),2),NA())</f>
        <v>-0.82</v>
      </c>
      <c r="C21" s="156">
        <f>IF(ISNUMBER(VALUE(SUBSTITUTE(実質収支比率等に係る経年分析!G$49,"▲","-"))),ROUND(VALUE(SUBSTITUTE(実質収支比率等に係る経年分析!G$49,"▲","-")),2),NA())</f>
        <v>-2.71</v>
      </c>
      <c r="D21" s="156">
        <f>IF(ISNUMBER(VALUE(SUBSTITUTE(実質収支比率等に係る経年分析!H$49,"▲","-"))),ROUND(VALUE(SUBSTITUTE(実質収支比率等に係る経年分析!H$49,"▲","-")),2),NA())</f>
        <v>1.28</v>
      </c>
      <c r="E21" s="156">
        <f>IF(ISNUMBER(VALUE(SUBSTITUTE(実質収支比率等に係る経年分析!I$49,"▲","-"))),ROUND(VALUE(SUBSTITUTE(実質収支比率等に係る経年分析!I$49,"▲","-")),2),NA())</f>
        <v>4.84</v>
      </c>
      <c r="F21" s="156">
        <f>IF(ISNUMBER(VALUE(SUBSTITUTE(実質収支比率等に係る経年分析!J$49,"▲","-"))),ROUND(VALUE(SUBSTITUTE(実質収支比率等に係る経年分析!J$49,"▲","-")),2),NA())</f>
        <v>-0.5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0.14000000000000001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0.14000000000000001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0.05</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0.23</v>
      </c>
    </row>
    <row r="30" spans="1:11" x14ac:dyDescent="0.15">
      <c r="A30" s="157" t="str">
        <f>IF(連結実質赤字比率に係る赤字・黒字の構成分析!C$40="",NA(),連結実質赤字比率に係る赤字・黒字の構成分析!C$40)</f>
        <v>漁業集落排水事業会計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0.32</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0.38</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1.1599999999999999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1.43</v>
      </c>
    </row>
    <row r="34" spans="1:16" x14ac:dyDescent="0.15">
      <c r="A34" s="157" t="str">
        <f>IF(連結実質赤字比率に係る赤字・黒字の構成分析!C$36="",NA(),連結実質赤字比率に係る赤字・黒字の構成分析!C$36)</f>
        <v>電子地域通貨事業特別会計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1.99</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4.8099999999999996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9.1300000000000008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13.81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15.46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16.12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15.46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419</v>
      </c>
      <c r="E42" s="158"/>
      <c r="F42" s="158"/>
      <c r="G42" s="158">
        <f>'実質公債費比率（分子）の構造'!L$52</f>
        <v>411</v>
      </c>
      <c r="H42" s="158"/>
      <c r="I42" s="158"/>
      <c r="J42" s="158">
        <f>'実質公債費比率（分子）の構造'!M$52</f>
        <v>409</v>
      </c>
      <c r="K42" s="158"/>
      <c r="L42" s="158"/>
      <c r="M42" s="158">
        <f>'実質公債費比率（分子）の構造'!N$52</f>
        <v>400</v>
      </c>
      <c r="N42" s="158"/>
      <c r="O42" s="158"/>
      <c r="P42" s="158">
        <f>'実質公債費比率（分子）の構造'!O$52</f>
        <v>404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47</v>
      </c>
      <c r="C45" s="158"/>
      <c r="D45" s="158"/>
      <c r="E45" s="158">
        <f>'実質公債費比率（分子）の構造'!L$49</f>
        <v>45</v>
      </c>
      <c r="F45" s="158"/>
      <c r="G45" s="158"/>
      <c r="H45" s="158">
        <f>'実質公債費比率（分子）の構造'!M$49</f>
        <v>45</v>
      </c>
      <c r="I45" s="158"/>
      <c r="J45" s="158"/>
      <c r="K45" s="158">
        <f>'実質公債費比率（分子）の構造'!N$49</f>
        <v>44</v>
      </c>
      <c r="L45" s="158"/>
      <c r="M45" s="158"/>
      <c r="N45" s="158">
        <f>'実質公債費比率（分子）の構造'!O$49</f>
        <v>33</v>
      </c>
      <c r="O45" s="158"/>
      <c r="P45" s="158"/>
    </row>
    <row r="46" spans="1:16" x14ac:dyDescent="0.15">
      <c r="A46" s="158" t="s">
        <v>64</v>
      </c>
      <c r="B46" s="158">
        <f>'実質公債費比率（分子）の構造'!K$48</f>
        <v>93</v>
      </c>
      <c r="C46" s="158"/>
      <c r="D46" s="158"/>
      <c r="E46" s="158">
        <f>'実質公債費比率（分子）の構造'!L$48</f>
        <v>78</v>
      </c>
      <c r="F46" s="158"/>
      <c r="G46" s="158"/>
      <c r="H46" s="158">
        <f>'実質公債費比率（分子）の構造'!M$48</f>
        <v>80</v>
      </c>
      <c r="I46" s="158"/>
      <c r="J46" s="158"/>
      <c r="K46" s="158">
        <f>'実質公債費比率（分子）の構造'!N$48</f>
        <v>62</v>
      </c>
      <c r="L46" s="158"/>
      <c r="M46" s="158"/>
      <c r="N46" s="158">
        <f>'実質公債費比率（分子）の構造'!O$48</f>
        <v>70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618</v>
      </c>
      <c r="C49" s="158"/>
      <c r="D49" s="158"/>
      <c r="E49" s="158">
        <f>'実質公債費比率（分子）の構造'!L$45</f>
        <v>647</v>
      </c>
      <c r="F49" s="158"/>
      <c r="G49" s="158"/>
      <c r="H49" s="158">
        <f>'実質公債費比率（分子）の構造'!M$45</f>
        <v>662</v>
      </c>
      <c r="I49" s="158"/>
      <c r="J49" s="158"/>
      <c r="K49" s="158">
        <f>'実質公債費比率（分子）の構造'!N$45</f>
        <v>691</v>
      </c>
      <c r="L49" s="158"/>
      <c r="M49" s="158"/>
      <c r="N49" s="158">
        <f>'実質公債費比率（分子）の構造'!O$45</f>
        <v>676</v>
      </c>
      <c r="O49" s="158"/>
      <c r="P49" s="158"/>
    </row>
    <row r="50" spans="1:16" x14ac:dyDescent="0.15">
      <c r="A50" s="158" t="s">
        <v>67</v>
      </c>
      <c r="B50" s="158" t="e">
        <f>NA()</f>
        <v>#N/A</v>
      </c>
      <c r="C50" s="158">
        <f>IF(ISNUMBER('実質公債費比率（分子）の構造'!K$53),'実質公債費比率（分子）の構造'!K$53,NA())</f>
        <v>339</v>
      </c>
      <c r="D50" s="158" t="e">
        <f>NA()</f>
        <v>#N/A</v>
      </c>
      <c r="E50" s="158" t="e">
        <f>NA()</f>
        <v>#N/A</v>
      </c>
      <c r="F50" s="158">
        <f>IF(ISNUMBER('実質公債費比率（分子）の構造'!L$53),'実質公債費比率（分子）の構造'!L$53,NA())</f>
        <v>359</v>
      </c>
      <c r="G50" s="158" t="e">
        <f>NA()</f>
        <v>#N/A</v>
      </c>
      <c r="H50" s="158" t="e">
        <f>NA()</f>
        <v>#N/A</v>
      </c>
      <c r="I50" s="158">
        <f>IF(ISNUMBER('実質公債費比率（分子）の構造'!M$53),'実質公債費比率（分子）の構造'!M$53,NA())</f>
        <v>378</v>
      </c>
      <c r="J50" s="158" t="e">
        <f>NA()</f>
        <v>#N/A</v>
      </c>
      <c r="K50" s="158" t="e">
        <f>NA()</f>
        <v>#N/A</v>
      </c>
      <c r="L50" s="158">
        <f>IF(ISNUMBER('実質公債費比率（分子）の構造'!N$53),'実質公債費比率（分子）の構造'!N$53,NA())</f>
        <v>397</v>
      </c>
      <c r="M50" s="158" t="e">
        <f>NA()</f>
        <v>#N/A</v>
      </c>
      <c r="N50" s="158" t="e">
        <f>NA()</f>
        <v>#N/A</v>
      </c>
      <c r="O50" s="158">
        <f>IF(ISNUMBER('実質公債費比率（分子）の構造'!O$53),'実質公債費比率（分子）の構造'!O$53,NA())</f>
        <v>375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5033</v>
      </c>
      <c r="E56" s="157"/>
      <c r="F56" s="157"/>
      <c r="G56" s="157">
        <f>'将来負担比率（分子）の構造'!J$52</f>
        <v>4967</v>
      </c>
      <c r="H56" s="157"/>
      <c r="I56" s="157"/>
      <c r="J56" s="157">
        <f>'将来負担比率（分子）の構造'!K$52</f>
        <v>4842</v>
      </c>
      <c r="K56" s="157"/>
      <c r="L56" s="157"/>
      <c r="M56" s="157">
        <f>'将来負担比率（分子）の構造'!L$52</f>
        <v>4734</v>
      </c>
      <c r="N56" s="157"/>
      <c r="O56" s="157"/>
      <c r="P56" s="157">
        <f>'将来負担比率（分子）の構造'!M$52</f>
        <v>4433</v>
      </c>
    </row>
    <row r="57" spans="1:16" x14ac:dyDescent="0.15">
      <c r="A57" s="157" t="s">
        <v>42</v>
      </c>
      <c r="B57" s="157"/>
      <c r="C57" s="157"/>
      <c r="D57" s="157">
        <f>'将来負担比率（分子）の構造'!I$51</f>
        <v>80</v>
      </c>
      <c r="E57" s="157"/>
      <c r="F57" s="157"/>
      <c r="G57" s="157">
        <f>'将来負担比率（分子）の構造'!J$51</f>
        <v>64</v>
      </c>
      <c r="H57" s="157"/>
      <c r="I57" s="157"/>
      <c r="J57" s="157">
        <f>'将来負担比率（分子）の構造'!K$51</f>
        <v>52</v>
      </c>
      <c r="K57" s="157"/>
      <c r="L57" s="157"/>
      <c r="M57" s="157">
        <f>'将来負担比率（分子）の構造'!L$51</f>
        <v>44</v>
      </c>
      <c r="N57" s="157"/>
      <c r="O57" s="157"/>
      <c r="P57" s="157">
        <f>'将来負担比率（分子）の構造'!M$51</f>
        <v>36</v>
      </c>
    </row>
    <row r="58" spans="1:16" x14ac:dyDescent="0.15">
      <c r="A58" s="157" t="s">
        <v>41</v>
      </c>
      <c r="B58" s="157"/>
      <c r="C58" s="157"/>
      <c r="D58" s="157">
        <f>'将来負担比率（分子）の構造'!I$50</f>
        <v>5676</v>
      </c>
      <c r="E58" s="157"/>
      <c r="F58" s="157"/>
      <c r="G58" s="157">
        <f>'将来負担比率（分子）の構造'!J$50</f>
        <v>5931</v>
      </c>
      <c r="H58" s="157"/>
      <c r="I58" s="157"/>
      <c r="J58" s="157">
        <f>'将来負担比率（分子）の構造'!K$50</f>
        <v>7263</v>
      </c>
      <c r="K58" s="157"/>
      <c r="L58" s="157"/>
      <c r="M58" s="157">
        <f>'将来負担比率（分子）の構造'!L$50</f>
        <v>8908</v>
      </c>
      <c r="N58" s="157"/>
      <c r="O58" s="157"/>
      <c r="P58" s="157">
        <f>'将来負担比率（分子）の構造'!M$50</f>
        <v>10196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1223</v>
      </c>
      <c r="C62" s="157"/>
      <c r="D62" s="157"/>
      <c r="E62" s="157">
        <f>'将来負担比率（分子）の構造'!J$45</f>
        <v>1233</v>
      </c>
      <c r="F62" s="157"/>
      <c r="G62" s="157"/>
      <c r="H62" s="157">
        <f>'将来負担比率（分子）の構造'!K$45</f>
        <v>1283</v>
      </c>
      <c r="I62" s="157"/>
      <c r="J62" s="157"/>
      <c r="K62" s="157">
        <f>'将来負担比率（分子）の構造'!L$45</f>
        <v>1324</v>
      </c>
      <c r="L62" s="157"/>
      <c r="M62" s="157"/>
      <c r="N62" s="157">
        <f>'将来負担比率（分子）の構造'!M$45</f>
        <v>1372</v>
      </c>
      <c r="O62" s="157"/>
      <c r="P62" s="157"/>
    </row>
    <row r="63" spans="1:16" x14ac:dyDescent="0.15">
      <c r="A63" s="157" t="s">
        <v>34</v>
      </c>
      <c r="B63" s="157">
        <f>'将来負担比率（分子）の構造'!I$44</f>
        <v>263</v>
      </c>
      <c r="C63" s="157"/>
      <c r="D63" s="157"/>
      <c r="E63" s="157">
        <f>'将来負担比率（分子）の構造'!J$44</f>
        <v>221</v>
      </c>
      <c r="F63" s="157"/>
      <c r="G63" s="157"/>
      <c r="H63" s="157">
        <f>'将来負担比率（分子）の構造'!K$44</f>
        <v>180</v>
      </c>
      <c r="I63" s="157"/>
      <c r="J63" s="157"/>
      <c r="K63" s="157">
        <f>'将来負担比率（分子）の構造'!L$44</f>
        <v>268</v>
      </c>
      <c r="L63" s="157"/>
      <c r="M63" s="157"/>
      <c r="N63" s="157">
        <f>'将来負担比率（分子）の構造'!M$44</f>
        <v>115</v>
      </c>
      <c r="O63" s="157"/>
      <c r="P63" s="157"/>
    </row>
    <row r="64" spans="1:16" x14ac:dyDescent="0.15">
      <c r="A64" s="157" t="s">
        <v>33</v>
      </c>
      <c r="B64" s="157">
        <f>'将来負担比率（分子）の構造'!I$43</f>
        <v>628</v>
      </c>
      <c r="C64" s="157"/>
      <c r="D64" s="157"/>
      <c r="E64" s="157">
        <f>'将来負担比率（分子）の構造'!J$43</f>
        <v>581</v>
      </c>
      <c r="F64" s="157"/>
      <c r="G64" s="157"/>
      <c r="H64" s="157">
        <f>'将来負担比率（分子）の構造'!K$43</f>
        <v>518</v>
      </c>
      <c r="I64" s="157"/>
      <c r="J64" s="157"/>
      <c r="K64" s="157">
        <f>'将来負担比率（分子）の構造'!L$43</f>
        <v>434</v>
      </c>
      <c r="L64" s="157"/>
      <c r="M64" s="157"/>
      <c r="N64" s="157">
        <f>'将来負担比率（分子）の構造'!M$43</f>
        <v>355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6041</v>
      </c>
      <c r="C66" s="157"/>
      <c r="D66" s="157"/>
      <c r="E66" s="157">
        <f>'将来負担比率（分子）の構造'!J$41</f>
        <v>5998</v>
      </c>
      <c r="F66" s="157"/>
      <c r="G66" s="157"/>
      <c r="H66" s="157">
        <f>'将来負担比率（分子）の構造'!K$41</f>
        <v>5788</v>
      </c>
      <c r="I66" s="157"/>
      <c r="J66" s="157"/>
      <c r="K66" s="157">
        <f>'将来負担比率（分子）の構造'!L$41</f>
        <v>5573</v>
      </c>
      <c r="L66" s="157"/>
      <c r="M66" s="157"/>
      <c r="N66" s="157">
        <f>'将来負担比率（分子）の構造'!M$41</f>
        <v>5146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1100</v>
      </c>
      <c r="C72" s="161">
        <f>基金残高に係る経年分析!G55</f>
        <v>1300</v>
      </c>
      <c r="D72" s="161">
        <f>基金残高に係る経年分析!H55</f>
        <v>1100</v>
      </c>
    </row>
    <row r="73" spans="1:16" x14ac:dyDescent="0.15">
      <c r="A73" s="160" t="s">
        <v>74</v>
      </c>
      <c r="B73" s="161">
        <f>基金残高に係る経年分析!F56</f>
        <v>548</v>
      </c>
      <c r="C73" s="161">
        <f>基金残高に係る経年分析!G56</f>
        <v>567</v>
      </c>
      <c r="D73" s="161">
        <f>基金残高に係る経年分析!H56</f>
        <v>591</v>
      </c>
    </row>
    <row r="74" spans="1:16" x14ac:dyDescent="0.15">
      <c r="A74" s="160" t="s">
        <v>75</v>
      </c>
      <c r="B74" s="161">
        <f>基金残高に係る経年分析!F57</f>
        <v>5034</v>
      </c>
      <c r="C74" s="161">
        <f>基金残高に係る経年分析!G57</f>
        <v>6807</v>
      </c>
      <c r="D74" s="161">
        <f>基金残高に係る経年分析!H57</f>
        <v>8282</v>
      </c>
    </row>
  </sheetData>
  <sheetProtection algorithmName="SHA-512" hashValue="73q7aRONZWFOOy5uuQxmJY7YDgIdO0naoI4ty2+JdSXd0ccb0CTSozoAnMNe7JntpNlsLvd5baZqI1y/OiT7yQ==" saltValue="ziTpcwvmPxMY41CcKhj4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2"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1833773</v>
      </c>
      <c r="S5" s="600"/>
      <c r="T5" s="600"/>
      <c r="U5" s="600"/>
      <c r="V5" s="600"/>
      <c r="W5" s="600"/>
      <c r="X5" s="600"/>
      <c r="Y5" s="601"/>
      <c r="Z5" s="602">
        <v>10.3</v>
      </c>
      <c r="AA5" s="602"/>
      <c r="AB5" s="602"/>
      <c r="AC5" s="602"/>
      <c r="AD5" s="603">
        <v>1833773</v>
      </c>
      <c r="AE5" s="603"/>
      <c r="AF5" s="603"/>
      <c r="AG5" s="603"/>
      <c r="AH5" s="603"/>
      <c r="AI5" s="603"/>
      <c r="AJ5" s="603"/>
      <c r="AK5" s="603"/>
      <c r="AL5" s="604">
        <v>37.9</v>
      </c>
      <c r="AM5" s="605"/>
      <c r="AN5" s="605"/>
      <c r="AO5" s="606"/>
      <c r="AP5" s="596" t="s">
        <v>217</v>
      </c>
      <c r="AQ5" s="597"/>
      <c r="AR5" s="597"/>
      <c r="AS5" s="597"/>
      <c r="AT5" s="597"/>
      <c r="AU5" s="597"/>
      <c r="AV5" s="597"/>
      <c r="AW5" s="597"/>
      <c r="AX5" s="597"/>
      <c r="AY5" s="597"/>
      <c r="AZ5" s="597"/>
      <c r="BA5" s="597"/>
      <c r="BB5" s="597"/>
      <c r="BC5" s="597"/>
      <c r="BD5" s="597"/>
      <c r="BE5" s="597"/>
      <c r="BF5" s="598"/>
      <c r="BG5" s="610">
        <v>1833773</v>
      </c>
      <c r="BH5" s="611"/>
      <c r="BI5" s="611"/>
      <c r="BJ5" s="611"/>
      <c r="BK5" s="611"/>
      <c r="BL5" s="611"/>
      <c r="BM5" s="611"/>
      <c r="BN5" s="612"/>
      <c r="BO5" s="613">
        <v>100</v>
      </c>
      <c r="BP5" s="613"/>
      <c r="BQ5" s="613"/>
      <c r="BR5" s="613"/>
      <c r="BS5" s="614">
        <v>13861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122126</v>
      </c>
      <c r="S6" s="611"/>
      <c r="T6" s="611"/>
      <c r="U6" s="611"/>
      <c r="V6" s="611"/>
      <c r="W6" s="611"/>
      <c r="X6" s="611"/>
      <c r="Y6" s="612"/>
      <c r="Z6" s="613">
        <v>0.7</v>
      </c>
      <c r="AA6" s="613"/>
      <c r="AB6" s="613"/>
      <c r="AC6" s="613"/>
      <c r="AD6" s="614">
        <v>122126</v>
      </c>
      <c r="AE6" s="614"/>
      <c r="AF6" s="614"/>
      <c r="AG6" s="614"/>
      <c r="AH6" s="614"/>
      <c r="AI6" s="614"/>
      <c r="AJ6" s="614"/>
      <c r="AK6" s="614"/>
      <c r="AL6" s="615">
        <v>2.5</v>
      </c>
      <c r="AM6" s="616"/>
      <c r="AN6" s="616"/>
      <c r="AO6" s="617"/>
      <c r="AP6" s="607" t="s">
        <v>222</v>
      </c>
      <c r="AQ6" s="608"/>
      <c r="AR6" s="608"/>
      <c r="AS6" s="608"/>
      <c r="AT6" s="608"/>
      <c r="AU6" s="608"/>
      <c r="AV6" s="608"/>
      <c r="AW6" s="608"/>
      <c r="AX6" s="608"/>
      <c r="AY6" s="608"/>
      <c r="AZ6" s="608"/>
      <c r="BA6" s="608"/>
      <c r="BB6" s="608"/>
      <c r="BC6" s="608"/>
      <c r="BD6" s="608"/>
      <c r="BE6" s="608"/>
      <c r="BF6" s="609"/>
      <c r="BG6" s="610">
        <v>1833773</v>
      </c>
      <c r="BH6" s="611"/>
      <c r="BI6" s="611"/>
      <c r="BJ6" s="611"/>
      <c r="BK6" s="611"/>
      <c r="BL6" s="611"/>
      <c r="BM6" s="611"/>
      <c r="BN6" s="612"/>
      <c r="BO6" s="613">
        <v>100</v>
      </c>
      <c r="BP6" s="613"/>
      <c r="BQ6" s="613"/>
      <c r="BR6" s="613"/>
      <c r="BS6" s="614">
        <v>13861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90980</v>
      </c>
      <c r="CS6" s="611"/>
      <c r="CT6" s="611"/>
      <c r="CU6" s="611"/>
      <c r="CV6" s="611"/>
      <c r="CW6" s="611"/>
      <c r="CX6" s="611"/>
      <c r="CY6" s="612"/>
      <c r="CZ6" s="604">
        <v>0.5</v>
      </c>
      <c r="DA6" s="605"/>
      <c r="DB6" s="605"/>
      <c r="DC6" s="621"/>
      <c r="DD6" s="619" t="s">
        <v>121</v>
      </c>
      <c r="DE6" s="611"/>
      <c r="DF6" s="611"/>
      <c r="DG6" s="611"/>
      <c r="DH6" s="611"/>
      <c r="DI6" s="611"/>
      <c r="DJ6" s="611"/>
      <c r="DK6" s="611"/>
      <c r="DL6" s="611"/>
      <c r="DM6" s="611"/>
      <c r="DN6" s="611"/>
      <c r="DO6" s="611"/>
      <c r="DP6" s="612"/>
      <c r="DQ6" s="619">
        <v>90979</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400</v>
      </c>
      <c r="S7" s="611"/>
      <c r="T7" s="611"/>
      <c r="U7" s="611"/>
      <c r="V7" s="611"/>
      <c r="W7" s="611"/>
      <c r="X7" s="611"/>
      <c r="Y7" s="612"/>
      <c r="Z7" s="613">
        <v>0</v>
      </c>
      <c r="AA7" s="613"/>
      <c r="AB7" s="613"/>
      <c r="AC7" s="613"/>
      <c r="AD7" s="614">
        <v>400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652910</v>
      </c>
      <c r="BH7" s="611"/>
      <c r="BI7" s="611"/>
      <c r="BJ7" s="611"/>
      <c r="BK7" s="611"/>
      <c r="BL7" s="611"/>
      <c r="BM7" s="611"/>
      <c r="BN7" s="612"/>
      <c r="BO7" s="613">
        <v>35.6</v>
      </c>
      <c r="BP7" s="613"/>
      <c r="BQ7" s="613"/>
      <c r="BR7" s="613"/>
      <c r="BS7" s="614">
        <v>13861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7874889</v>
      </c>
      <c r="CS7" s="611"/>
      <c r="CT7" s="611"/>
      <c r="CU7" s="611"/>
      <c r="CV7" s="611"/>
      <c r="CW7" s="611"/>
      <c r="CX7" s="611"/>
      <c r="CY7" s="612"/>
      <c r="CZ7" s="613">
        <v>45.5</v>
      </c>
      <c r="DA7" s="613"/>
      <c r="DB7" s="613"/>
      <c r="DC7" s="613"/>
      <c r="DD7" s="619">
        <v>119270</v>
      </c>
      <c r="DE7" s="611"/>
      <c r="DF7" s="611"/>
      <c r="DG7" s="611"/>
      <c r="DH7" s="611"/>
      <c r="DI7" s="611"/>
      <c r="DJ7" s="611"/>
      <c r="DK7" s="611"/>
      <c r="DL7" s="611"/>
      <c r="DM7" s="611"/>
      <c r="DN7" s="611"/>
      <c r="DO7" s="611"/>
      <c r="DP7" s="612"/>
      <c r="DQ7" s="619">
        <v>2163129</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8781</v>
      </c>
      <c r="S8" s="611"/>
      <c r="T8" s="611"/>
      <c r="U8" s="611"/>
      <c r="V8" s="611"/>
      <c r="W8" s="611"/>
      <c r="X8" s="611"/>
      <c r="Y8" s="612"/>
      <c r="Z8" s="613">
        <v>0</v>
      </c>
      <c r="AA8" s="613"/>
      <c r="AB8" s="613"/>
      <c r="AC8" s="613"/>
      <c r="AD8" s="614">
        <v>8781</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21828</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3366050</v>
      </c>
      <c r="CS8" s="611"/>
      <c r="CT8" s="611"/>
      <c r="CU8" s="611"/>
      <c r="CV8" s="611"/>
      <c r="CW8" s="611"/>
      <c r="CX8" s="611"/>
      <c r="CY8" s="612"/>
      <c r="CZ8" s="613">
        <v>19.5</v>
      </c>
      <c r="DA8" s="613"/>
      <c r="DB8" s="613"/>
      <c r="DC8" s="613"/>
      <c r="DD8" s="619">
        <v>3115</v>
      </c>
      <c r="DE8" s="611"/>
      <c r="DF8" s="611"/>
      <c r="DG8" s="611"/>
      <c r="DH8" s="611"/>
      <c r="DI8" s="611"/>
      <c r="DJ8" s="611"/>
      <c r="DK8" s="611"/>
      <c r="DL8" s="611"/>
      <c r="DM8" s="611"/>
      <c r="DN8" s="611"/>
      <c r="DO8" s="611"/>
      <c r="DP8" s="612"/>
      <c r="DQ8" s="619">
        <v>1585511</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8622</v>
      </c>
      <c r="S9" s="611"/>
      <c r="T9" s="611"/>
      <c r="U9" s="611"/>
      <c r="V9" s="611"/>
      <c r="W9" s="611"/>
      <c r="X9" s="611"/>
      <c r="Y9" s="612"/>
      <c r="Z9" s="613">
        <v>0</v>
      </c>
      <c r="AA9" s="613"/>
      <c r="AB9" s="613"/>
      <c r="AC9" s="613"/>
      <c r="AD9" s="614">
        <v>8622</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509949</v>
      </c>
      <c r="BH9" s="611"/>
      <c r="BI9" s="611"/>
      <c r="BJ9" s="611"/>
      <c r="BK9" s="611"/>
      <c r="BL9" s="611"/>
      <c r="BM9" s="611"/>
      <c r="BN9" s="612"/>
      <c r="BO9" s="613">
        <v>27.8</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522545</v>
      </c>
      <c r="CS9" s="611"/>
      <c r="CT9" s="611"/>
      <c r="CU9" s="611"/>
      <c r="CV9" s="611"/>
      <c r="CW9" s="611"/>
      <c r="CX9" s="611"/>
      <c r="CY9" s="612"/>
      <c r="CZ9" s="613">
        <v>3</v>
      </c>
      <c r="DA9" s="613"/>
      <c r="DB9" s="613"/>
      <c r="DC9" s="613"/>
      <c r="DD9" s="619">
        <v>14075</v>
      </c>
      <c r="DE9" s="611"/>
      <c r="DF9" s="611"/>
      <c r="DG9" s="611"/>
      <c r="DH9" s="611"/>
      <c r="DI9" s="611"/>
      <c r="DJ9" s="611"/>
      <c r="DK9" s="611"/>
      <c r="DL9" s="611"/>
      <c r="DM9" s="611"/>
      <c r="DN9" s="611"/>
      <c r="DO9" s="611"/>
      <c r="DP9" s="612"/>
      <c r="DQ9" s="619">
        <v>406757</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33315</v>
      </c>
      <c r="BH10" s="611"/>
      <c r="BI10" s="611"/>
      <c r="BJ10" s="611"/>
      <c r="BK10" s="611"/>
      <c r="BL10" s="611"/>
      <c r="BM10" s="611"/>
      <c r="BN10" s="612"/>
      <c r="BO10" s="613">
        <v>1.8</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397687</v>
      </c>
      <c r="S11" s="611"/>
      <c r="T11" s="611"/>
      <c r="U11" s="611"/>
      <c r="V11" s="611"/>
      <c r="W11" s="611"/>
      <c r="X11" s="611"/>
      <c r="Y11" s="612"/>
      <c r="Z11" s="615">
        <v>2.2000000000000002</v>
      </c>
      <c r="AA11" s="616"/>
      <c r="AB11" s="616"/>
      <c r="AC11" s="622"/>
      <c r="AD11" s="619">
        <v>397687</v>
      </c>
      <c r="AE11" s="611"/>
      <c r="AF11" s="611"/>
      <c r="AG11" s="611"/>
      <c r="AH11" s="611"/>
      <c r="AI11" s="611"/>
      <c r="AJ11" s="611"/>
      <c r="AK11" s="612"/>
      <c r="AL11" s="615">
        <v>8.1999999999999993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87818</v>
      </c>
      <c r="BH11" s="611"/>
      <c r="BI11" s="611"/>
      <c r="BJ11" s="611"/>
      <c r="BK11" s="611"/>
      <c r="BL11" s="611"/>
      <c r="BM11" s="611"/>
      <c r="BN11" s="612"/>
      <c r="BO11" s="613">
        <v>4.8</v>
      </c>
      <c r="BP11" s="613"/>
      <c r="BQ11" s="613"/>
      <c r="BR11" s="613"/>
      <c r="BS11" s="614">
        <v>13861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2062808</v>
      </c>
      <c r="CS11" s="611"/>
      <c r="CT11" s="611"/>
      <c r="CU11" s="611"/>
      <c r="CV11" s="611"/>
      <c r="CW11" s="611"/>
      <c r="CX11" s="611"/>
      <c r="CY11" s="612"/>
      <c r="CZ11" s="613">
        <v>11.9</v>
      </c>
      <c r="DA11" s="613"/>
      <c r="DB11" s="613"/>
      <c r="DC11" s="613"/>
      <c r="DD11" s="619">
        <v>1456348</v>
      </c>
      <c r="DE11" s="611"/>
      <c r="DF11" s="611"/>
      <c r="DG11" s="611"/>
      <c r="DH11" s="611"/>
      <c r="DI11" s="611"/>
      <c r="DJ11" s="611"/>
      <c r="DK11" s="611"/>
      <c r="DL11" s="611"/>
      <c r="DM11" s="611"/>
      <c r="DN11" s="611"/>
      <c r="DO11" s="611"/>
      <c r="DP11" s="612"/>
      <c r="DQ11" s="619">
        <v>434662</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987468</v>
      </c>
      <c r="BH12" s="611"/>
      <c r="BI12" s="611"/>
      <c r="BJ12" s="611"/>
      <c r="BK12" s="611"/>
      <c r="BL12" s="611"/>
      <c r="BM12" s="611"/>
      <c r="BN12" s="612"/>
      <c r="BO12" s="613">
        <v>53.8</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759029</v>
      </c>
      <c r="CS12" s="611"/>
      <c r="CT12" s="611"/>
      <c r="CU12" s="611"/>
      <c r="CV12" s="611"/>
      <c r="CW12" s="611"/>
      <c r="CX12" s="611"/>
      <c r="CY12" s="612"/>
      <c r="CZ12" s="613">
        <v>4.4000000000000004</v>
      </c>
      <c r="DA12" s="613"/>
      <c r="DB12" s="613"/>
      <c r="DC12" s="613"/>
      <c r="DD12" s="619" t="s">
        <v>121</v>
      </c>
      <c r="DE12" s="611"/>
      <c r="DF12" s="611"/>
      <c r="DG12" s="611"/>
      <c r="DH12" s="611"/>
      <c r="DI12" s="611"/>
      <c r="DJ12" s="611"/>
      <c r="DK12" s="611"/>
      <c r="DL12" s="611"/>
      <c r="DM12" s="611"/>
      <c r="DN12" s="611"/>
      <c r="DO12" s="611"/>
      <c r="DP12" s="612"/>
      <c r="DQ12" s="619">
        <v>210950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984024</v>
      </c>
      <c r="BH13" s="611"/>
      <c r="BI13" s="611"/>
      <c r="BJ13" s="611"/>
      <c r="BK13" s="611"/>
      <c r="BL13" s="611"/>
      <c r="BM13" s="611"/>
      <c r="BN13" s="612"/>
      <c r="BO13" s="613">
        <v>53.7</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608798</v>
      </c>
      <c r="CS13" s="611"/>
      <c r="CT13" s="611"/>
      <c r="CU13" s="611"/>
      <c r="CV13" s="611"/>
      <c r="CW13" s="611"/>
      <c r="CX13" s="611"/>
      <c r="CY13" s="612"/>
      <c r="CZ13" s="613">
        <v>3.5</v>
      </c>
      <c r="DA13" s="613"/>
      <c r="DB13" s="613"/>
      <c r="DC13" s="613"/>
      <c r="DD13" s="619">
        <v>291819</v>
      </c>
      <c r="DE13" s="611"/>
      <c r="DF13" s="611"/>
      <c r="DG13" s="611"/>
      <c r="DH13" s="611"/>
      <c r="DI13" s="611"/>
      <c r="DJ13" s="611"/>
      <c r="DK13" s="611"/>
      <c r="DL13" s="611"/>
      <c r="DM13" s="611"/>
      <c r="DN13" s="611"/>
      <c r="DO13" s="611"/>
      <c r="DP13" s="612"/>
      <c r="DQ13" s="619">
        <v>283990</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80374</v>
      </c>
      <c r="BH14" s="611"/>
      <c r="BI14" s="611"/>
      <c r="BJ14" s="611"/>
      <c r="BK14" s="611"/>
      <c r="BL14" s="611"/>
      <c r="BM14" s="611"/>
      <c r="BN14" s="612"/>
      <c r="BO14" s="613">
        <v>4.4000000000000004</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292057</v>
      </c>
      <c r="CS14" s="611"/>
      <c r="CT14" s="611"/>
      <c r="CU14" s="611"/>
      <c r="CV14" s="611"/>
      <c r="CW14" s="611"/>
      <c r="CX14" s="611"/>
      <c r="CY14" s="612"/>
      <c r="CZ14" s="613">
        <v>1.7</v>
      </c>
      <c r="DA14" s="613"/>
      <c r="DB14" s="613"/>
      <c r="DC14" s="613"/>
      <c r="DD14" s="619">
        <v>14657</v>
      </c>
      <c r="DE14" s="611"/>
      <c r="DF14" s="611"/>
      <c r="DG14" s="611"/>
      <c r="DH14" s="611"/>
      <c r="DI14" s="611"/>
      <c r="DJ14" s="611"/>
      <c r="DK14" s="611"/>
      <c r="DL14" s="611"/>
      <c r="DM14" s="611"/>
      <c r="DN14" s="611"/>
      <c r="DO14" s="611"/>
      <c r="DP14" s="612"/>
      <c r="DQ14" s="619">
        <v>273686</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9529</v>
      </c>
      <c r="S15" s="611"/>
      <c r="T15" s="611"/>
      <c r="U15" s="611"/>
      <c r="V15" s="611"/>
      <c r="W15" s="611"/>
      <c r="X15" s="611"/>
      <c r="Y15" s="612"/>
      <c r="Z15" s="613">
        <v>0.1</v>
      </c>
      <c r="AA15" s="613"/>
      <c r="AB15" s="613"/>
      <c r="AC15" s="613"/>
      <c r="AD15" s="614">
        <v>9529</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113021</v>
      </c>
      <c r="BH15" s="611"/>
      <c r="BI15" s="611"/>
      <c r="BJ15" s="611"/>
      <c r="BK15" s="611"/>
      <c r="BL15" s="611"/>
      <c r="BM15" s="611"/>
      <c r="BN15" s="612"/>
      <c r="BO15" s="613">
        <v>6.2</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976003</v>
      </c>
      <c r="CS15" s="611"/>
      <c r="CT15" s="611"/>
      <c r="CU15" s="611"/>
      <c r="CV15" s="611"/>
      <c r="CW15" s="611"/>
      <c r="CX15" s="611"/>
      <c r="CY15" s="612"/>
      <c r="CZ15" s="613">
        <v>5.6</v>
      </c>
      <c r="DA15" s="613"/>
      <c r="DB15" s="613"/>
      <c r="DC15" s="613"/>
      <c r="DD15" s="619">
        <v>206722</v>
      </c>
      <c r="DE15" s="611"/>
      <c r="DF15" s="611"/>
      <c r="DG15" s="611"/>
      <c r="DH15" s="611"/>
      <c r="DI15" s="611"/>
      <c r="DJ15" s="611"/>
      <c r="DK15" s="611"/>
      <c r="DL15" s="611"/>
      <c r="DM15" s="611"/>
      <c r="DN15" s="611"/>
      <c r="DO15" s="611"/>
      <c r="DP15" s="612"/>
      <c r="DQ15" s="619">
        <v>493158</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28868</v>
      </c>
      <c r="S16" s="611"/>
      <c r="T16" s="611"/>
      <c r="U16" s="611"/>
      <c r="V16" s="611"/>
      <c r="W16" s="611"/>
      <c r="X16" s="611"/>
      <c r="Y16" s="612"/>
      <c r="Z16" s="613">
        <v>0.2</v>
      </c>
      <c r="AA16" s="613"/>
      <c r="AB16" s="613"/>
      <c r="AC16" s="613"/>
      <c r="AD16" s="614">
        <v>28868</v>
      </c>
      <c r="AE16" s="614"/>
      <c r="AF16" s="614"/>
      <c r="AG16" s="614"/>
      <c r="AH16" s="614"/>
      <c r="AI16" s="614"/>
      <c r="AJ16" s="614"/>
      <c r="AK16" s="614"/>
      <c r="AL16" s="615">
        <v>0.6</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60482</v>
      </c>
      <c r="CS16" s="611"/>
      <c r="CT16" s="611"/>
      <c r="CU16" s="611"/>
      <c r="CV16" s="611"/>
      <c r="CW16" s="611"/>
      <c r="CX16" s="611"/>
      <c r="CY16" s="612"/>
      <c r="CZ16" s="613">
        <v>0.3</v>
      </c>
      <c r="DA16" s="613"/>
      <c r="DB16" s="613"/>
      <c r="DC16" s="613"/>
      <c r="DD16" s="619" t="s">
        <v>121</v>
      </c>
      <c r="DE16" s="611"/>
      <c r="DF16" s="611"/>
      <c r="DG16" s="611"/>
      <c r="DH16" s="611"/>
      <c r="DI16" s="611"/>
      <c r="DJ16" s="611"/>
      <c r="DK16" s="611"/>
      <c r="DL16" s="611"/>
      <c r="DM16" s="611"/>
      <c r="DN16" s="611"/>
      <c r="DO16" s="611"/>
      <c r="DP16" s="612"/>
      <c r="DQ16" s="619">
        <v>24560</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68291</v>
      </c>
      <c r="S17" s="611"/>
      <c r="T17" s="611"/>
      <c r="U17" s="611"/>
      <c r="V17" s="611"/>
      <c r="W17" s="611"/>
      <c r="X17" s="611"/>
      <c r="Y17" s="612"/>
      <c r="Z17" s="613">
        <v>0.4</v>
      </c>
      <c r="AA17" s="613"/>
      <c r="AB17" s="613"/>
      <c r="AC17" s="613"/>
      <c r="AD17" s="614">
        <v>68291</v>
      </c>
      <c r="AE17" s="614"/>
      <c r="AF17" s="614"/>
      <c r="AG17" s="614"/>
      <c r="AH17" s="614"/>
      <c r="AI17" s="614"/>
      <c r="AJ17" s="614"/>
      <c r="AK17" s="614"/>
      <c r="AL17" s="615">
        <v>1.4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675815</v>
      </c>
      <c r="CS17" s="611"/>
      <c r="CT17" s="611"/>
      <c r="CU17" s="611"/>
      <c r="CV17" s="611"/>
      <c r="CW17" s="611"/>
      <c r="CX17" s="611"/>
      <c r="CY17" s="612"/>
      <c r="CZ17" s="613">
        <v>3.9</v>
      </c>
      <c r="DA17" s="613"/>
      <c r="DB17" s="613"/>
      <c r="DC17" s="613"/>
      <c r="DD17" s="619" t="s">
        <v>121</v>
      </c>
      <c r="DE17" s="611"/>
      <c r="DF17" s="611"/>
      <c r="DG17" s="611"/>
      <c r="DH17" s="611"/>
      <c r="DI17" s="611"/>
      <c r="DJ17" s="611"/>
      <c r="DK17" s="611"/>
      <c r="DL17" s="611"/>
      <c r="DM17" s="611"/>
      <c r="DN17" s="611"/>
      <c r="DO17" s="611"/>
      <c r="DP17" s="612"/>
      <c r="DQ17" s="619">
        <v>666550</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11671</v>
      </c>
      <c r="S18" s="611"/>
      <c r="T18" s="611"/>
      <c r="U18" s="611"/>
      <c r="V18" s="611"/>
      <c r="W18" s="611"/>
      <c r="X18" s="611"/>
      <c r="Y18" s="612"/>
      <c r="Z18" s="613">
        <v>0.1</v>
      </c>
      <c r="AA18" s="613"/>
      <c r="AB18" s="613"/>
      <c r="AC18" s="613"/>
      <c r="AD18" s="614">
        <v>11671</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56189</v>
      </c>
      <c r="S19" s="611"/>
      <c r="T19" s="611"/>
      <c r="U19" s="611"/>
      <c r="V19" s="611"/>
      <c r="W19" s="611"/>
      <c r="X19" s="611"/>
      <c r="Y19" s="612"/>
      <c r="Z19" s="613">
        <v>0.3</v>
      </c>
      <c r="AA19" s="613"/>
      <c r="AB19" s="613"/>
      <c r="AC19" s="613"/>
      <c r="AD19" s="614">
        <v>56189</v>
      </c>
      <c r="AE19" s="614"/>
      <c r="AF19" s="614"/>
      <c r="AG19" s="614"/>
      <c r="AH19" s="614"/>
      <c r="AI19" s="614"/>
      <c r="AJ19" s="614"/>
      <c r="AK19" s="614"/>
      <c r="AL19" s="615">
        <v>1.2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431</v>
      </c>
      <c r="S20" s="611"/>
      <c r="T20" s="611"/>
      <c r="U20" s="611"/>
      <c r="V20" s="611"/>
      <c r="W20" s="611"/>
      <c r="X20" s="611"/>
      <c r="Y20" s="612"/>
      <c r="Z20" s="613">
        <v>0</v>
      </c>
      <c r="AA20" s="613"/>
      <c r="AB20" s="613"/>
      <c r="AC20" s="613"/>
      <c r="AD20" s="614">
        <v>431</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17289456</v>
      </c>
      <c r="CS20" s="611"/>
      <c r="CT20" s="611"/>
      <c r="CU20" s="611"/>
      <c r="CV20" s="611"/>
      <c r="CW20" s="611"/>
      <c r="CX20" s="611"/>
      <c r="CY20" s="612"/>
      <c r="CZ20" s="613">
        <v>100</v>
      </c>
      <c r="DA20" s="613"/>
      <c r="DB20" s="613"/>
      <c r="DC20" s="613"/>
      <c r="DD20" s="619">
        <v>2106006</v>
      </c>
      <c r="DE20" s="611"/>
      <c r="DF20" s="611"/>
      <c r="DG20" s="611"/>
      <c r="DH20" s="611"/>
      <c r="DI20" s="611"/>
      <c r="DJ20" s="611"/>
      <c r="DK20" s="611"/>
      <c r="DL20" s="611"/>
      <c r="DM20" s="611"/>
      <c r="DN20" s="611"/>
      <c r="DO20" s="611"/>
      <c r="DP20" s="612"/>
      <c r="DQ20" s="619">
        <v>6633932</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2561825</v>
      </c>
      <c r="S21" s="611"/>
      <c r="T21" s="611"/>
      <c r="U21" s="611"/>
      <c r="V21" s="611"/>
      <c r="W21" s="611"/>
      <c r="X21" s="611"/>
      <c r="Y21" s="612"/>
      <c r="Z21" s="613">
        <v>14.3</v>
      </c>
      <c r="AA21" s="613"/>
      <c r="AB21" s="613"/>
      <c r="AC21" s="613"/>
      <c r="AD21" s="614">
        <v>2355855</v>
      </c>
      <c r="AE21" s="614"/>
      <c r="AF21" s="614"/>
      <c r="AG21" s="614"/>
      <c r="AH21" s="614"/>
      <c r="AI21" s="614"/>
      <c r="AJ21" s="614"/>
      <c r="AK21" s="614"/>
      <c r="AL21" s="615">
        <v>48.6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2355855</v>
      </c>
      <c r="S22" s="611"/>
      <c r="T22" s="611"/>
      <c r="U22" s="611"/>
      <c r="V22" s="611"/>
      <c r="W22" s="611"/>
      <c r="X22" s="611"/>
      <c r="Y22" s="612"/>
      <c r="Z22" s="613">
        <v>13.2</v>
      </c>
      <c r="AA22" s="613"/>
      <c r="AB22" s="613"/>
      <c r="AC22" s="613"/>
      <c r="AD22" s="614">
        <v>2355855</v>
      </c>
      <c r="AE22" s="614"/>
      <c r="AF22" s="614"/>
      <c r="AG22" s="614"/>
      <c r="AH22" s="614"/>
      <c r="AI22" s="614"/>
      <c r="AJ22" s="614"/>
      <c r="AK22" s="614"/>
      <c r="AL22" s="615">
        <v>48.6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205970</v>
      </c>
      <c r="S23" s="611"/>
      <c r="T23" s="611"/>
      <c r="U23" s="611"/>
      <c r="V23" s="611"/>
      <c r="W23" s="611"/>
      <c r="X23" s="611"/>
      <c r="Y23" s="612"/>
      <c r="Z23" s="613">
        <v>1.2</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4281176</v>
      </c>
      <c r="CS24" s="600"/>
      <c r="CT24" s="600"/>
      <c r="CU24" s="600"/>
      <c r="CV24" s="600"/>
      <c r="CW24" s="600"/>
      <c r="CX24" s="600"/>
      <c r="CY24" s="601"/>
      <c r="CZ24" s="604">
        <v>24.8</v>
      </c>
      <c r="DA24" s="605"/>
      <c r="DB24" s="605"/>
      <c r="DC24" s="621"/>
      <c r="DD24" s="642">
        <v>2671142</v>
      </c>
      <c r="DE24" s="600"/>
      <c r="DF24" s="600"/>
      <c r="DG24" s="600"/>
      <c r="DH24" s="600"/>
      <c r="DI24" s="600"/>
      <c r="DJ24" s="600"/>
      <c r="DK24" s="601"/>
      <c r="DL24" s="642">
        <v>2412443</v>
      </c>
      <c r="DM24" s="600"/>
      <c r="DN24" s="600"/>
      <c r="DO24" s="600"/>
      <c r="DP24" s="600"/>
      <c r="DQ24" s="600"/>
      <c r="DR24" s="600"/>
      <c r="DS24" s="600"/>
      <c r="DT24" s="600"/>
      <c r="DU24" s="600"/>
      <c r="DV24" s="601"/>
      <c r="DW24" s="604">
        <v>49.8</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5039902</v>
      </c>
      <c r="S25" s="611"/>
      <c r="T25" s="611"/>
      <c r="U25" s="611"/>
      <c r="V25" s="611"/>
      <c r="W25" s="611"/>
      <c r="X25" s="611"/>
      <c r="Y25" s="612"/>
      <c r="Z25" s="613">
        <v>28.2</v>
      </c>
      <c r="AA25" s="613"/>
      <c r="AB25" s="613"/>
      <c r="AC25" s="613"/>
      <c r="AD25" s="614">
        <v>4833932</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1588378</v>
      </c>
      <c r="CS25" s="631"/>
      <c r="CT25" s="631"/>
      <c r="CU25" s="631"/>
      <c r="CV25" s="631"/>
      <c r="CW25" s="631"/>
      <c r="CX25" s="631"/>
      <c r="CY25" s="632"/>
      <c r="CZ25" s="615">
        <v>9.1999999999999993</v>
      </c>
      <c r="DA25" s="643"/>
      <c r="DB25" s="643"/>
      <c r="DC25" s="645"/>
      <c r="DD25" s="619">
        <v>1388188</v>
      </c>
      <c r="DE25" s="631"/>
      <c r="DF25" s="631"/>
      <c r="DG25" s="631"/>
      <c r="DH25" s="631"/>
      <c r="DI25" s="631"/>
      <c r="DJ25" s="631"/>
      <c r="DK25" s="632"/>
      <c r="DL25" s="619">
        <v>1359243</v>
      </c>
      <c r="DM25" s="631"/>
      <c r="DN25" s="631"/>
      <c r="DO25" s="631"/>
      <c r="DP25" s="631"/>
      <c r="DQ25" s="631"/>
      <c r="DR25" s="631"/>
      <c r="DS25" s="631"/>
      <c r="DT25" s="631"/>
      <c r="DU25" s="631"/>
      <c r="DV25" s="632"/>
      <c r="DW25" s="615">
        <v>28.1</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1688</v>
      </c>
      <c r="S26" s="611"/>
      <c r="T26" s="611"/>
      <c r="U26" s="611"/>
      <c r="V26" s="611"/>
      <c r="W26" s="611"/>
      <c r="X26" s="611"/>
      <c r="Y26" s="612"/>
      <c r="Z26" s="613">
        <v>0</v>
      </c>
      <c r="AA26" s="613"/>
      <c r="AB26" s="613"/>
      <c r="AC26" s="613"/>
      <c r="AD26" s="614">
        <v>1688</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860847</v>
      </c>
      <c r="CS26" s="611"/>
      <c r="CT26" s="611"/>
      <c r="CU26" s="611"/>
      <c r="CV26" s="611"/>
      <c r="CW26" s="611"/>
      <c r="CX26" s="611"/>
      <c r="CY26" s="612"/>
      <c r="CZ26" s="615">
        <v>5</v>
      </c>
      <c r="DA26" s="643"/>
      <c r="DB26" s="643"/>
      <c r="DC26" s="645"/>
      <c r="DD26" s="619">
        <v>803246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49728</v>
      </c>
      <c r="S27" s="611"/>
      <c r="T27" s="611"/>
      <c r="U27" s="611"/>
      <c r="V27" s="611"/>
      <c r="W27" s="611"/>
      <c r="X27" s="611"/>
      <c r="Y27" s="612"/>
      <c r="Z27" s="613">
        <v>0.3</v>
      </c>
      <c r="AA27" s="613"/>
      <c r="AB27" s="613"/>
      <c r="AC27" s="613"/>
      <c r="AD27" s="614">
        <v>93</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1833773</v>
      </c>
      <c r="BH27" s="611"/>
      <c r="BI27" s="611"/>
      <c r="BJ27" s="611"/>
      <c r="BK27" s="611"/>
      <c r="BL27" s="611"/>
      <c r="BM27" s="611"/>
      <c r="BN27" s="612"/>
      <c r="BO27" s="613">
        <v>100</v>
      </c>
      <c r="BP27" s="613"/>
      <c r="BQ27" s="613"/>
      <c r="BR27" s="613"/>
      <c r="BS27" s="614">
        <v>13861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2016983</v>
      </c>
      <c r="CS27" s="631"/>
      <c r="CT27" s="631"/>
      <c r="CU27" s="631"/>
      <c r="CV27" s="631"/>
      <c r="CW27" s="631"/>
      <c r="CX27" s="631"/>
      <c r="CY27" s="632"/>
      <c r="CZ27" s="615">
        <v>11.7</v>
      </c>
      <c r="DA27" s="643"/>
      <c r="DB27" s="643"/>
      <c r="DC27" s="645"/>
      <c r="DD27" s="619">
        <v>616404</v>
      </c>
      <c r="DE27" s="631"/>
      <c r="DF27" s="631"/>
      <c r="DG27" s="631"/>
      <c r="DH27" s="631"/>
      <c r="DI27" s="631"/>
      <c r="DJ27" s="631"/>
      <c r="DK27" s="632"/>
      <c r="DL27" s="619">
        <v>386650</v>
      </c>
      <c r="DM27" s="631"/>
      <c r="DN27" s="631"/>
      <c r="DO27" s="631"/>
      <c r="DP27" s="631"/>
      <c r="DQ27" s="631"/>
      <c r="DR27" s="631"/>
      <c r="DS27" s="631"/>
      <c r="DT27" s="631"/>
      <c r="DU27" s="631"/>
      <c r="DV27" s="632"/>
      <c r="DW27" s="615">
        <v>8</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87332</v>
      </c>
      <c r="S28" s="611"/>
      <c r="T28" s="611"/>
      <c r="U28" s="611"/>
      <c r="V28" s="611"/>
      <c r="W28" s="611"/>
      <c r="X28" s="611"/>
      <c r="Y28" s="612"/>
      <c r="Z28" s="613">
        <v>0.5</v>
      </c>
      <c r="AA28" s="613"/>
      <c r="AB28" s="613"/>
      <c r="AC28" s="613"/>
      <c r="AD28" s="614">
        <v>1641</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675815</v>
      </c>
      <c r="CS28" s="611"/>
      <c r="CT28" s="611"/>
      <c r="CU28" s="611"/>
      <c r="CV28" s="611"/>
      <c r="CW28" s="611"/>
      <c r="CX28" s="611"/>
      <c r="CY28" s="612"/>
      <c r="CZ28" s="615">
        <v>3.9</v>
      </c>
      <c r="DA28" s="643"/>
      <c r="DB28" s="643"/>
      <c r="DC28" s="645"/>
      <c r="DD28" s="619">
        <v>666550</v>
      </c>
      <c r="DE28" s="611"/>
      <c r="DF28" s="611"/>
      <c r="DG28" s="611"/>
      <c r="DH28" s="611"/>
      <c r="DI28" s="611"/>
      <c r="DJ28" s="611"/>
      <c r="DK28" s="612"/>
      <c r="DL28" s="619">
        <v>666550</v>
      </c>
      <c r="DM28" s="611"/>
      <c r="DN28" s="611"/>
      <c r="DO28" s="611"/>
      <c r="DP28" s="611"/>
      <c r="DQ28" s="611"/>
      <c r="DR28" s="611"/>
      <c r="DS28" s="611"/>
      <c r="DT28" s="611"/>
      <c r="DU28" s="611"/>
      <c r="DV28" s="612"/>
      <c r="DW28" s="615">
        <v>13.8</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29702</v>
      </c>
      <c r="S29" s="611"/>
      <c r="T29" s="611"/>
      <c r="U29" s="611"/>
      <c r="V29" s="611"/>
      <c r="W29" s="611"/>
      <c r="X29" s="611"/>
      <c r="Y29" s="612"/>
      <c r="Z29" s="613">
        <v>0.2</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675815</v>
      </c>
      <c r="CS29" s="631"/>
      <c r="CT29" s="631"/>
      <c r="CU29" s="631"/>
      <c r="CV29" s="631"/>
      <c r="CW29" s="631"/>
      <c r="CX29" s="631"/>
      <c r="CY29" s="632"/>
      <c r="CZ29" s="615">
        <v>3.9</v>
      </c>
      <c r="DA29" s="643"/>
      <c r="DB29" s="643"/>
      <c r="DC29" s="645"/>
      <c r="DD29" s="619">
        <v>666550</v>
      </c>
      <c r="DE29" s="631"/>
      <c r="DF29" s="631"/>
      <c r="DG29" s="631"/>
      <c r="DH29" s="631"/>
      <c r="DI29" s="631"/>
      <c r="DJ29" s="631"/>
      <c r="DK29" s="632"/>
      <c r="DL29" s="619">
        <v>666550</v>
      </c>
      <c r="DM29" s="631"/>
      <c r="DN29" s="631"/>
      <c r="DO29" s="631"/>
      <c r="DP29" s="631"/>
      <c r="DQ29" s="631"/>
      <c r="DR29" s="631"/>
      <c r="DS29" s="631"/>
      <c r="DT29" s="631"/>
      <c r="DU29" s="631"/>
      <c r="DV29" s="632"/>
      <c r="DW29" s="615">
        <v>13.8</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1363726</v>
      </c>
      <c r="S30" s="611"/>
      <c r="T30" s="611"/>
      <c r="U30" s="611"/>
      <c r="V30" s="611"/>
      <c r="W30" s="611"/>
      <c r="X30" s="611"/>
      <c r="Y30" s="612"/>
      <c r="Z30" s="613">
        <v>7.6</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660336</v>
      </c>
      <c r="CS30" s="611"/>
      <c r="CT30" s="611"/>
      <c r="CU30" s="611"/>
      <c r="CV30" s="611"/>
      <c r="CW30" s="611"/>
      <c r="CX30" s="611"/>
      <c r="CY30" s="612"/>
      <c r="CZ30" s="615">
        <v>3.8</v>
      </c>
      <c r="DA30" s="643"/>
      <c r="DB30" s="643"/>
      <c r="DC30" s="645"/>
      <c r="DD30" s="619">
        <v>651827</v>
      </c>
      <c r="DE30" s="611"/>
      <c r="DF30" s="611"/>
      <c r="DG30" s="611"/>
      <c r="DH30" s="611"/>
      <c r="DI30" s="611"/>
      <c r="DJ30" s="611"/>
      <c r="DK30" s="612"/>
      <c r="DL30" s="619">
        <v>651827</v>
      </c>
      <c r="DM30" s="611"/>
      <c r="DN30" s="611"/>
      <c r="DO30" s="611"/>
      <c r="DP30" s="611"/>
      <c r="DQ30" s="611"/>
      <c r="DR30" s="611"/>
      <c r="DS30" s="611"/>
      <c r="DT30" s="611"/>
      <c r="DU30" s="611"/>
      <c r="DV30" s="612"/>
      <c r="DW30" s="615">
        <v>13.5</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99.9</v>
      </c>
      <c r="BH31" s="654"/>
      <c r="BI31" s="654"/>
      <c r="BJ31" s="654"/>
      <c r="BK31" s="654"/>
      <c r="BL31" s="654"/>
      <c r="BM31" s="605">
        <v>99.4</v>
      </c>
      <c r="BN31" s="654"/>
      <c r="BO31" s="654"/>
      <c r="BP31" s="654"/>
      <c r="BQ31" s="655"/>
      <c r="BR31" s="657">
        <v>99.7</v>
      </c>
      <c r="BS31" s="654"/>
      <c r="BT31" s="654"/>
      <c r="BU31" s="654"/>
      <c r="BV31" s="654"/>
      <c r="BW31" s="654"/>
      <c r="BX31" s="605">
        <v>97.9</v>
      </c>
      <c r="BY31" s="654"/>
      <c r="BZ31" s="654"/>
      <c r="CA31" s="654"/>
      <c r="CB31" s="655"/>
      <c r="CD31" s="650"/>
      <c r="CE31" s="651"/>
      <c r="CF31" s="607" t="s">
        <v>301</v>
      </c>
      <c r="CG31" s="608"/>
      <c r="CH31" s="608"/>
      <c r="CI31" s="608"/>
      <c r="CJ31" s="608"/>
      <c r="CK31" s="608"/>
      <c r="CL31" s="608"/>
      <c r="CM31" s="608"/>
      <c r="CN31" s="608"/>
      <c r="CO31" s="608"/>
      <c r="CP31" s="608"/>
      <c r="CQ31" s="609"/>
      <c r="CR31" s="610">
        <v>15479</v>
      </c>
      <c r="CS31" s="631"/>
      <c r="CT31" s="631"/>
      <c r="CU31" s="631"/>
      <c r="CV31" s="631"/>
      <c r="CW31" s="631"/>
      <c r="CX31" s="631"/>
      <c r="CY31" s="632"/>
      <c r="CZ31" s="615">
        <v>0.1</v>
      </c>
      <c r="DA31" s="643"/>
      <c r="DB31" s="643"/>
      <c r="DC31" s="645"/>
      <c r="DD31" s="619">
        <v>14723</v>
      </c>
      <c r="DE31" s="631"/>
      <c r="DF31" s="631"/>
      <c r="DG31" s="631"/>
      <c r="DH31" s="631"/>
      <c r="DI31" s="631"/>
      <c r="DJ31" s="631"/>
      <c r="DK31" s="632"/>
      <c r="DL31" s="619">
        <v>14723</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2120051</v>
      </c>
      <c r="S32" s="611"/>
      <c r="T32" s="611"/>
      <c r="U32" s="611"/>
      <c r="V32" s="611"/>
      <c r="W32" s="611"/>
      <c r="X32" s="611"/>
      <c r="Y32" s="612"/>
      <c r="Z32" s="613">
        <v>11.9</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303</v>
      </c>
      <c r="AX32" s="607" t="s">
        <v>304</v>
      </c>
      <c r="AY32" s="608"/>
      <c r="AZ32" s="608"/>
      <c r="BA32" s="608"/>
      <c r="BB32" s="608"/>
      <c r="BC32" s="608"/>
      <c r="BD32" s="608"/>
      <c r="BE32" s="608"/>
      <c r="BF32" s="609"/>
      <c r="BG32" s="667">
        <v>100.1</v>
      </c>
      <c r="BH32" s="631"/>
      <c r="BI32" s="631"/>
      <c r="BJ32" s="631"/>
      <c r="BK32" s="631"/>
      <c r="BL32" s="631"/>
      <c r="BM32" s="616">
        <v>99.4</v>
      </c>
      <c r="BN32" s="631"/>
      <c r="BO32" s="631"/>
      <c r="BP32" s="631"/>
      <c r="BQ32" s="656"/>
      <c r="BR32" s="667">
        <v>99.6</v>
      </c>
      <c r="BS32" s="631"/>
      <c r="BT32" s="631"/>
      <c r="BU32" s="631"/>
      <c r="BV32" s="631"/>
      <c r="BW32" s="631"/>
      <c r="BX32" s="616">
        <v>98.4</v>
      </c>
      <c r="BY32" s="631"/>
      <c r="BZ32" s="631"/>
      <c r="CA32" s="631"/>
      <c r="CB32" s="656"/>
      <c r="CD32" s="652"/>
      <c r="CE32" s="653"/>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3"/>
      <c r="DB32" s="643"/>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48216</v>
      </c>
      <c r="S33" s="611"/>
      <c r="T33" s="611"/>
      <c r="U33" s="611"/>
      <c r="V33" s="611"/>
      <c r="W33" s="611"/>
      <c r="X33" s="611"/>
      <c r="Y33" s="612"/>
      <c r="Z33" s="613">
        <v>0.3</v>
      </c>
      <c r="AA33" s="613"/>
      <c r="AB33" s="613"/>
      <c r="AC33" s="613"/>
      <c r="AD33" s="614">
        <v>2607</v>
      </c>
      <c r="AE33" s="614"/>
      <c r="AF33" s="614"/>
      <c r="AG33" s="614"/>
      <c r="AH33" s="614"/>
      <c r="AI33" s="614"/>
      <c r="AJ33" s="614"/>
      <c r="AK33" s="614"/>
      <c r="AL33" s="615">
        <v>0.1</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99.8</v>
      </c>
      <c r="BH33" s="669"/>
      <c r="BI33" s="669"/>
      <c r="BJ33" s="669"/>
      <c r="BK33" s="669"/>
      <c r="BL33" s="669"/>
      <c r="BM33" s="670">
        <v>99.3</v>
      </c>
      <c r="BN33" s="669"/>
      <c r="BO33" s="669"/>
      <c r="BP33" s="669"/>
      <c r="BQ33" s="671"/>
      <c r="BR33" s="668">
        <v>99.7</v>
      </c>
      <c r="BS33" s="669"/>
      <c r="BT33" s="669"/>
      <c r="BU33" s="669"/>
      <c r="BV33" s="669"/>
      <c r="BW33" s="669"/>
      <c r="BX33" s="670">
        <v>97.2</v>
      </c>
      <c r="BY33" s="669"/>
      <c r="BZ33" s="669"/>
      <c r="CA33" s="669"/>
      <c r="CB33" s="671"/>
      <c r="CD33" s="607" t="s">
        <v>308</v>
      </c>
      <c r="CE33" s="608"/>
      <c r="CF33" s="608"/>
      <c r="CG33" s="608"/>
      <c r="CH33" s="608"/>
      <c r="CI33" s="608"/>
      <c r="CJ33" s="608"/>
      <c r="CK33" s="608"/>
      <c r="CL33" s="608"/>
      <c r="CM33" s="608"/>
      <c r="CN33" s="608"/>
      <c r="CO33" s="608"/>
      <c r="CP33" s="608"/>
      <c r="CQ33" s="609"/>
      <c r="CR33" s="610">
        <v>10841792</v>
      </c>
      <c r="CS33" s="631"/>
      <c r="CT33" s="631"/>
      <c r="CU33" s="631"/>
      <c r="CV33" s="631"/>
      <c r="CW33" s="631"/>
      <c r="CX33" s="631"/>
      <c r="CY33" s="632"/>
      <c r="CZ33" s="615">
        <v>62.7</v>
      </c>
      <c r="DA33" s="643"/>
      <c r="DB33" s="643"/>
      <c r="DC33" s="645"/>
      <c r="DD33" s="619">
        <v>3703414</v>
      </c>
      <c r="DE33" s="631"/>
      <c r="DF33" s="631"/>
      <c r="DG33" s="631"/>
      <c r="DH33" s="631"/>
      <c r="DI33" s="631"/>
      <c r="DJ33" s="631"/>
      <c r="DK33" s="632"/>
      <c r="DL33" s="619">
        <v>2017940</v>
      </c>
      <c r="DM33" s="631"/>
      <c r="DN33" s="631"/>
      <c r="DO33" s="631"/>
      <c r="DP33" s="631"/>
      <c r="DQ33" s="631"/>
      <c r="DR33" s="631"/>
      <c r="DS33" s="631"/>
      <c r="DT33" s="631"/>
      <c r="DU33" s="631"/>
      <c r="DV33" s="632"/>
      <c r="DW33" s="615">
        <v>41.7</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4970166</v>
      </c>
      <c r="S34" s="611"/>
      <c r="T34" s="611"/>
      <c r="U34" s="611"/>
      <c r="V34" s="611"/>
      <c r="W34" s="611"/>
      <c r="X34" s="611"/>
      <c r="Y34" s="612"/>
      <c r="Z34" s="613">
        <v>27.8</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4203626</v>
      </c>
      <c r="CS34" s="611"/>
      <c r="CT34" s="611"/>
      <c r="CU34" s="611"/>
      <c r="CV34" s="611"/>
      <c r="CW34" s="611"/>
      <c r="CX34" s="611"/>
      <c r="CY34" s="612"/>
      <c r="CZ34" s="615">
        <v>24.3</v>
      </c>
      <c r="DA34" s="643"/>
      <c r="DB34" s="643"/>
      <c r="DC34" s="645"/>
      <c r="DD34" s="619">
        <v>778146</v>
      </c>
      <c r="DE34" s="611"/>
      <c r="DF34" s="611"/>
      <c r="DG34" s="611"/>
      <c r="DH34" s="611"/>
      <c r="DI34" s="611"/>
      <c r="DJ34" s="611"/>
      <c r="DK34" s="612"/>
      <c r="DL34" s="619">
        <v>599471</v>
      </c>
      <c r="DM34" s="611"/>
      <c r="DN34" s="611"/>
      <c r="DO34" s="611"/>
      <c r="DP34" s="611"/>
      <c r="DQ34" s="611"/>
      <c r="DR34" s="611"/>
      <c r="DS34" s="611"/>
      <c r="DT34" s="611"/>
      <c r="DU34" s="611"/>
      <c r="DV34" s="612"/>
      <c r="DW34" s="615">
        <v>12.4</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2970651</v>
      </c>
      <c r="S35" s="611"/>
      <c r="T35" s="611"/>
      <c r="U35" s="611"/>
      <c r="V35" s="611"/>
      <c r="W35" s="611"/>
      <c r="X35" s="611"/>
      <c r="Y35" s="612"/>
      <c r="Z35" s="613">
        <v>16.600000000000001</v>
      </c>
      <c r="AA35" s="613"/>
      <c r="AB35" s="613"/>
      <c r="AC35" s="613"/>
      <c r="AD35" s="614" t="s">
        <v>121</v>
      </c>
      <c r="AE35" s="614"/>
      <c r="AF35" s="614"/>
      <c r="AG35" s="614"/>
      <c r="AH35" s="614"/>
      <c r="AI35" s="614"/>
      <c r="AJ35" s="614"/>
      <c r="AK35" s="614"/>
      <c r="AL35" s="615" t="s">
        <v>121</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149300</v>
      </c>
      <c r="CS35" s="631"/>
      <c r="CT35" s="631"/>
      <c r="CU35" s="631"/>
      <c r="CV35" s="631"/>
      <c r="CW35" s="631"/>
      <c r="CX35" s="631"/>
      <c r="CY35" s="632"/>
      <c r="CZ35" s="615">
        <v>0.9</v>
      </c>
      <c r="DA35" s="643"/>
      <c r="DB35" s="643"/>
      <c r="DC35" s="645"/>
      <c r="DD35" s="619">
        <v>71930</v>
      </c>
      <c r="DE35" s="631"/>
      <c r="DF35" s="631"/>
      <c r="DG35" s="631"/>
      <c r="DH35" s="631"/>
      <c r="DI35" s="631"/>
      <c r="DJ35" s="631"/>
      <c r="DK35" s="632"/>
      <c r="DL35" s="619">
        <v>68691</v>
      </c>
      <c r="DM35" s="631"/>
      <c r="DN35" s="631"/>
      <c r="DO35" s="631"/>
      <c r="DP35" s="631"/>
      <c r="DQ35" s="631"/>
      <c r="DR35" s="631"/>
      <c r="DS35" s="631"/>
      <c r="DT35" s="631"/>
      <c r="DU35" s="631"/>
      <c r="DV35" s="632"/>
      <c r="DW35" s="615">
        <v>1.4</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428574</v>
      </c>
      <c r="S36" s="611"/>
      <c r="T36" s="611"/>
      <c r="U36" s="611"/>
      <c r="V36" s="611"/>
      <c r="W36" s="611"/>
      <c r="X36" s="611"/>
      <c r="Y36" s="612"/>
      <c r="Z36" s="613">
        <v>2.4</v>
      </c>
      <c r="AA36" s="613"/>
      <c r="AB36" s="613"/>
      <c r="AC36" s="613"/>
      <c r="AD36" s="614" t="s">
        <v>121</v>
      </c>
      <c r="AE36" s="614"/>
      <c r="AF36" s="614"/>
      <c r="AG36" s="614"/>
      <c r="AH36" s="614"/>
      <c r="AI36" s="614"/>
      <c r="AJ36" s="614"/>
      <c r="AK36" s="614"/>
      <c r="AL36" s="615" t="s">
        <v>121</v>
      </c>
      <c r="AM36" s="616"/>
      <c r="AN36" s="616"/>
      <c r="AO36" s="617"/>
      <c r="AP36" s="206"/>
      <c r="AQ36" s="676" t="s">
        <v>316</v>
      </c>
      <c r="AR36" s="677"/>
      <c r="AS36" s="677"/>
      <c r="AT36" s="677"/>
      <c r="AU36" s="677"/>
      <c r="AV36" s="677"/>
      <c r="AW36" s="677"/>
      <c r="AX36" s="677"/>
      <c r="AY36" s="678"/>
      <c r="AZ36" s="599">
        <v>886453</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19328</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1395812</v>
      </c>
      <c r="CS36" s="611"/>
      <c r="CT36" s="611"/>
      <c r="CU36" s="611"/>
      <c r="CV36" s="611"/>
      <c r="CW36" s="611"/>
      <c r="CX36" s="611"/>
      <c r="CY36" s="612"/>
      <c r="CZ36" s="615">
        <v>8.1</v>
      </c>
      <c r="DA36" s="643"/>
      <c r="DB36" s="643"/>
      <c r="DC36" s="645"/>
      <c r="DD36" s="619">
        <v>847761</v>
      </c>
      <c r="DE36" s="611"/>
      <c r="DF36" s="611"/>
      <c r="DG36" s="611"/>
      <c r="DH36" s="611"/>
      <c r="DI36" s="611"/>
      <c r="DJ36" s="611"/>
      <c r="DK36" s="612"/>
      <c r="DL36" s="619">
        <v>688379</v>
      </c>
      <c r="DM36" s="611"/>
      <c r="DN36" s="611"/>
      <c r="DO36" s="611"/>
      <c r="DP36" s="611"/>
      <c r="DQ36" s="611"/>
      <c r="DR36" s="611"/>
      <c r="DS36" s="611"/>
      <c r="DT36" s="611"/>
      <c r="DU36" s="611"/>
      <c r="DV36" s="612"/>
      <c r="DW36" s="615">
        <v>14.2</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526895</v>
      </c>
      <c r="S37" s="611"/>
      <c r="T37" s="611"/>
      <c r="U37" s="611"/>
      <c r="V37" s="611"/>
      <c r="W37" s="611"/>
      <c r="X37" s="611"/>
      <c r="Y37" s="612"/>
      <c r="Z37" s="613">
        <v>2.9</v>
      </c>
      <c r="AA37" s="613"/>
      <c r="AB37" s="613"/>
      <c r="AC37" s="613"/>
      <c r="AD37" s="614">
        <v>2832</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107051</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-18480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417579</v>
      </c>
      <c r="CS37" s="631"/>
      <c r="CT37" s="631"/>
      <c r="CU37" s="631"/>
      <c r="CV37" s="631"/>
      <c r="CW37" s="631"/>
      <c r="CX37" s="631"/>
      <c r="CY37" s="632"/>
      <c r="CZ37" s="615">
        <v>2.4</v>
      </c>
      <c r="DA37" s="643"/>
      <c r="DB37" s="643"/>
      <c r="DC37" s="645"/>
      <c r="DD37" s="619">
        <v>417579</v>
      </c>
      <c r="DE37" s="631"/>
      <c r="DF37" s="631"/>
      <c r="DG37" s="631"/>
      <c r="DH37" s="631"/>
      <c r="DI37" s="631"/>
      <c r="DJ37" s="631"/>
      <c r="DK37" s="632"/>
      <c r="DL37" s="619">
        <v>416624</v>
      </c>
      <c r="DM37" s="631"/>
      <c r="DN37" s="631"/>
      <c r="DO37" s="631"/>
      <c r="DP37" s="631"/>
      <c r="DQ37" s="631"/>
      <c r="DR37" s="631"/>
      <c r="DS37" s="631"/>
      <c r="DT37" s="631"/>
      <c r="DU37" s="631"/>
      <c r="DV37" s="632"/>
      <c r="DW37" s="615">
        <v>8.6</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233300</v>
      </c>
      <c r="S38" s="611"/>
      <c r="T38" s="611"/>
      <c r="U38" s="611"/>
      <c r="V38" s="611"/>
      <c r="W38" s="611"/>
      <c r="X38" s="611"/>
      <c r="Y38" s="612"/>
      <c r="Z38" s="613">
        <v>1.3</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4005</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2300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775397</v>
      </c>
      <c r="CS38" s="611"/>
      <c r="CT38" s="611"/>
      <c r="CU38" s="611"/>
      <c r="CV38" s="611"/>
      <c r="CW38" s="611"/>
      <c r="CX38" s="611"/>
      <c r="CY38" s="612"/>
      <c r="CZ38" s="615">
        <v>4.5</v>
      </c>
      <c r="DA38" s="643"/>
      <c r="DB38" s="643"/>
      <c r="DC38" s="645"/>
      <c r="DD38" s="619">
        <v>611399</v>
      </c>
      <c r="DE38" s="611"/>
      <c r="DF38" s="611"/>
      <c r="DG38" s="611"/>
      <c r="DH38" s="611"/>
      <c r="DI38" s="611"/>
      <c r="DJ38" s="611"/>
      <c r="DK38" s="612"/>
      <c r="DL38" s="619">
        <v>611399</v>
      </c>
      <c r="DM38" s="611"/>
      <c r="DN38" s="611"/>
      <c r="DO38" s="611"/>
      <c r="DP38" s="611"/>
      <c r="DQ38" s="611"/>
      <c r="DR38" s="611"/>
      <c r="DS38" s="611"/>
      <c r="DT38" s="611"/>
      <c r="DU38" s="611"/>
      <c r="DV38" s="612"/>
      <c r="DW38" s="615">
        <v>12.6</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3749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4256918</v>
      </c>
      <c r="CS39" s="631"/>
      <c r="CT39" s="631"/>
      <c r="CU39" s="631"/>
      <c r="CV39" s="631"/>
      <c r="CW39" s="631"/>
      <c r="CX39" s="631"/>
      <c r="CY39" s="632"/>
      <c r="CZ39" s="615">
        <v>24.6</v>
      </c>
      <c r="DA39" s="643"/>
      <c r="DB39" s="643"/>
      <c r="DC39" s="645"/>
      <c r="DD39" s="619">
        <v>1344178</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t="s">
        <v>121</v>
      </c>
      <c r="S40" s="611"/>
      <c r="T40" s="611"/>
      <c r="U40" s="611"/>
      <c r="V40" s="611"/>
      <c r="W40" s="611"/>
      <c r="X40" s="611"/>
      <c r="Y40" s="612"/>
      <c r="Z40" s="613" t="s">
        <v>121</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103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60739</v>
      </c>
      <c r="CS40" s="611"/>
      <c r="CT40" s="611"/>
      <c r="CU40" s="611"/>
      <c r="CV40" s="611"/>
      <c r="CW40" s="611"/>
      <c r="CX40" s="611"/>
      <c r="CY40" s="612"/>
      <c r="CZ40" s="615">
        <v>0.4</v>
      </c>
      <c r="DA40" s="643"/>
      <c r="DB40" s="643"/>
      <c r="DC40" s="645"/>
      <c r="DD40" s="619">
        <v>50000</v>
      </c>
      <c r="DE40" s="611"/>
      <c r="DF40" s="611"/>
      <c r="DG40" s="611"/>
      <c r="DH40" s="611"/>
      <c r="DI40" s="611"/>
      <c r="DJ40" s="611"/>
      <c r="DK40" s="612"/>
      <c r="DL40" s="619">
        <v>50000</v>
      </c>
      <c r="DM40" s="611"/>
      <c r="DN40" s="611"/>
      <c r="DO40" s="611"/>
      <c r="DP40" s="611"/>
      <c r="DQ40" s="611"/>
      <c r="DR40" s="611"/>
      <c r="DS40" s="611"/>
      <c r="DT40" s="611"/>
      <c r="DU40" s="611"/>
      <c r="DV40" s="612"/>
      <c r="DW40" s="615">
        <v>1</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17869931</v>
      </c>
      <c r="S41" s="683"/>
      <c r="T41" s="683"/>
      <c r="U41" s="683"/>
      <c r="V41" s="683"/>
      <c r="W41" s="683"/>
      <c r="X41" s="683"/>
      <c r="Y41" s="687"/>
      <c r="Z41" s="688">
        <v>100</v>
      </c>
      <c r="AA41" s="688"/>
      <c r="AB41" s="688"/>
      <c r="AC41" s="688"/>
      <c r="AD41" s="689">
        <v>4842793</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192604</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582793</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379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2166488</v>
      </c>
      <c r="CS42" s="631"/>
      <c r="CT42" s="631"/>
      <c r="CU42" s="631"/>
      <c r="CV42" s="631"/>
      <c r="CW42" s="631"/>
      <c r="CX42" s="631"/>
      <c r="CY42" s="632"/>
      <c r="CZ42" s="615">
        <v>12.5</v>
      </c>
      <c r="DA42" s="643"/>
      <c r="DB42" s="643"/>
      <c r="DC42" s="645"/>
      <c r="DD42" s="619">
        <v>259376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17655</v>
      </c>
      <c r="CS43" s="631"/>
      <c r="CT43" s="631"/>
      <c r="CU43" s="631"/>
      <c r="CV43" s="631"/>
      <c r="CW43" s="631"/>
      <c r="CX43" s="631"/>
      <c r="CY43" s="632"/>
      <c r="CZ43" s="615">
        <v>0.1</v>
      </c>
      <c r="DA43" s="643"/>
      <c r="DB43" s="643"/>
      <c r="DC43" s="645"/>
      <c r="DD43" s="619">
        <v>17655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2106006</v>
      </c>
      <c r="CS44" s="611"/>
      <c r="CT44" s="611"/>
      <c r="CU44" s="611"/>
      <c r="CV44" s="611"/>
      <c r="CW44" s="611"/>
      <c r="CX44" s="611"/>
      <c r="CY44" s="612"/>
      <c r="CZ44" s="615">
        <v>12.2</v>
      </c>
      <c r="DA44" s="616"/>
      <c r="DB44" s="616"/>
      <c r="DC44" s="622"/>
      <c r="DD44" s="619">
        <v>234816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1508553</v>
      </c>
      <c r="CS45" s="631"/>
      <c r="CT45" s="631"/>
      <c r="CU45" s="631"/>
      <c r="CV45" s="631"/>
      <c r="CW45" s="631"/>
      <c r="CX45" s="631"/>
      <c r="CY45" s="632"/>
      <c r="CZ45" s="615">
        <v>8.6999999999999993</v>
      </c>
      <c r="DA45" s="643"/>
      <c r="DB45" s="643"/>
      <c r="DC45" s="645"/>
      <c r="DD45" s="619">
        <v>46432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521989</v>
      </c>
      <c r="CS46" s="611"/>
      <c r="CT46" s="611"/>
      <c r="CU46" s="611"/>
      <c r="CV46" s="611"/>
      <c r="CW46" s="611"/>
      <c r="CX46" s="611"/>
      <c r="CY46" s="612"/>
      <c r="CZ46" s="615">
        <v>3</v>
      </c>
      <c r="DA46" s="616"/>
      <c r="DB46" s="616"/>
      <c r="DC46" s="622"/>
      <c r="DD46" s="619">
        <v>149139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60482</v>
      </c>
      <c r="CS47" s="631"/>
      <c r="CT47" s="631"/>
      <c r="CU47" s="631"/>
      <c r="CV47" s="631"/>
      <c r="CW47" s="631"/>
      <c r="CX47" s="631"/>
      <c r="CY47" s="632"/>
      <c r="CZ47" s="615">
        <v>0.3</v>
      </c>
      <c r="DA47" s="643"/>
      <c r="DB47" s="643"/>
      <c r="DC47" s="645"/>
      <c r="DD47" s="619">
        <v>24560</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17289456</v>
      </c>
      <c r="CS49" s="669"/>
      <c r="CT49" s="669"/>
      <c r="CU49" s="669"/>
      <c r="CV49" s="669"/>
      <c r="CW49" s="669"/>
      <c r="CX49" s="669"/>
      <c r="CY49" s="698"/>
      <c r="CZ49" s="690">
        <v>100</v>
      </c>
      <c r="DA49" s="699"/>
      <c r="DB49" s="699"/>
      <c r="DC49" s="700"/>
      <c r="DD49" s="701">
        <v>6633932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r7eXTLh+zSUAFDgzQGTb0ZYeQim9TAl39+CvfyDnNpgyr0ZwSdlC9jFHn1lvqvmtHCOTCgtQ58NdyaOstjMQA==" saltValue="vS4yUCV824GOfnNMCrDJ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17319</v>
      </c>
      <c r="R7" s="740"/>
      <c r="S7" s="740"/>
      <c r="T7" s="740"/>
      <c r="U7" s="740"/>
      <c r="V7" s="740">
        <v>16841</v>
      </c>
      <c r="W7" s="740"/>
      <c r="X7" s="740"/>
      <c r="Y7" s="740"/>
      <c r="Z7" s="740"/>
      <c r="AA7" s="740">
        <v>479</v>
      </c>
      <c r="AB7" s="740"/>
      <c r="AC7" s="740"/>
      <c r="AD7" s="740"/>
      <c r="AE7" s="741"/>
      <c r="AF7" s="742">
        <v>458</v>
      </c>
      <c r="AG7" s="743"/>
      <c r="AH7" s="743"/>
      <c r="AI7" s="743"/>
      <c r="AJ7" s="744"/>
      <c r="AK7" s="745">
        <v>2970</v>
      </c>
      <c r="AL7" s="746"/>
      <c r="AM7" s="746"/>
      <c r="AN7" s="746"/>
      <c r="AO7" s="746"/>
      <c r="AP7" s="746">
        <v>5146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559</v>
      </c>
      <c r="BT7" s="734"/>
      <c r="BU7" s="734"/>
      <c r="BV7" s="734"/>
      <c r="BW7" s="734"/>
      <c r="BX7" s="734"/>
      <c r="BY7" s="734"/>
      <c r="BZ7" s="734"/>
      <c r="CA7" s="734"/>
      <c r="CB7" s="734"/>
      <c r="CC7" s="734"/>
      <c r="CD7" s="734"/>
      <c r="CE7" s="734"/>
      <c r="CF7" s="734"/>
      <c r="CG7" s="749"/>
      <c r="CH7" s="730">
        <v>0</v>
      </c>
      <c r="CI7" s="731"/>
      <c r="CJ7" s="731"/>
      <c r="CK7" s="731"/>
      <c r="CL7" s="732"/>
      <c r="CM7" s="730">
        <v>23</v>
      </c>
      <c r="CN7" s="731"/>
      <c r="CO7" s="731"/>
      <c r="CP7" s="731"/>
      <c r="CQ7" s="732"/>
      <c r="CR7" s="730">
        <v>4</v>
      </c>
      <c r="CS7" s="731"/>
      <c r="CT7" s="731"/>
      <c r="CU7" s="731"/>
      <c r="CV7" s="732"/>
      <c r="CW7" s="730">
        <v>21</v>
      </c>
      <c r="CX7" s="731"/>
      <c r="CY7" s="731"/>
      <c r="CZ7" s="731"/>
      <c r="DA7" s="732"/>
      <c r="DB7" s="730" t="s">
        <v>558</v>
      </c>
      <c r="DC7" s="731"/>
      <c r="DD7" s="731"/>
      <c r="DE7" s="731"/>
      <c r="DF7" s="732"/>
      <c r="DG7" s="730" t="s">
        <v>558</v>
      </c>
      <c r="DH7" s="731"/>
      <c r="DI7" s="731"/>
      <c r="DJ7" s="731"/>
      <c r="DK7" s="732"/>
      <c r="DL7" s="730" t="s">
        <v>558</v>
      </c>
      <c r="DM7" s="731"/>
      <c r="DN7" s="731"/>
      <c r="DO7" s="731"/>
      <c r="DP7" s="732"/>
      <c r="DQ7" s="730" t="s">
        <v>558</v>
      </c>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v>0</v>
      </c>
      <c r="AB8" s="771"/>
      <c r="AC8" s="771"/>
      <c r="AD8" s="771"/>
      <c r="AE8" s="772"/>
      <c r="AF8" s="773">
        <v>0</v>
      </c>
      <c r="AG8" s="774"/>
      <c r="AH8" s="774"/>
      <c r="AI8" s="774"/>
      <c r="AJ8" s="775"/>
      <c r="AK8" s="756" t="s">
        <v>558</v>
      </c>
      <c r="AL8" s="757"/>
      <c r="AM8" s="757"/>
      <c r="AN8" s="757"/>
      <c r="AO8" s="757"/>
      <c r="AP8" s="757" t="s">
        <v>558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560</v>
      </c>
      <c r="BT8" s="761"/>
      <c r="BU8" s="761"/>
      <c r="BV8" s="761"/>
      <c r="BW8" s="761"/>
      <c r="BX8" s="761"/>
      <c r="BY8" s="761"/>
      <c r="BZ8" s="761"/>
      <c r="CA8" s="761"/>
      <c r="CB8" s="761"/>
      <c r="CC8" s="761"/>
      <c r="CD8" s="761"/>
      <c r="CE8" s="761"/>
      <c r="CF8" s="761"/>
      <c r="CG8" s="762"/>
      <c r="CH8" s="763">
        <v>46</v>
      </c>
      <c r="CI8" s="764"/>
      <c r="CJ8" s="764"/>
      <c r="CK8" s="764"/>
      <c r="CL8" s="765"/>
      <c r="CM8" s="763">
        <v>114</v>
      </c>
      <c r="CN8" s="764"/>
      <c r="CO8" s="764"/>
      <c r="CP8" s="764"/>
      <c r="CQ8" s="765"/>
      <c r="CR8" s="763">
        <v>2</v>
      </c>
      <c r="CS8" s="764"/>
      <c r="CT8" s="764"/>
      <c r="CU8" s="764"/>
      <c r="CV8" s="765"/>
      <c r="CW8" s="763" t="s">
        <v>558</v>
      </c>
      <c r="CX8" s="764"/>
      <c r="CY8" s="764"/>
      <c r="CZ8" s="764"/>
      <c r="DA8" s="765"/>
      <c r="DB8" s="763" t="s">
        <v>558</v>
      </c>
      <c r="DC8" s="764"/>
      <c r="DD8" s="764"/>
      <c r="DE8" s="764"/>
      <c r="DF8" s="765"/>
      <c r="DG8" s="763" t="s">
        <v>558</v>
      </c>
      <c r="DH8" s="764"/>
      <c r="DI8" s="764"/>
      <c r="DJ8" s="764"/>
      <c r="DK8" s="765"/>
      <c r="DL8" s="763" t="s">
        <v>558</v>
      </c>
      <c r="DM8" s="764"/>
      <c r="DN8" s="764"/>
      <c r="DO8" s="764"/>
      <c r="DP8" s="765"/>
      <c r="DQ8" s="763" t="s">
        <v>558</v>
      </c>
      <c r="DR8" s="764"/>
      <c r="DS8" s="764"/>
      <c r="DT8" s="764"/>
      <c r="DU8" s="765"/>
      <c r="DV8" s="760"/>
      <c r="DW8" s="761"/>
      <c r="DX8" s="761"/>
      <c r="DY8" s="761"/>
      <c r="DZ8" s="766"/>
      <c r="EA8" s="217"/>
    </row>
    <row r="9" spans="1:131" s="218" customFormat="1" ht="26.25" customHeight="1" x14ac:dyDescent="0.15">
      <c r="A9" s="221">
        <v>3</v>
      </c>
      <c r="B9" s="767" t="s">
        <v>377</v>
      </c>
      <c r="C9" s="768"/>
      <c r="D9" s="768"/>
      <c r="E9" s="768"/>
      <c r="F9" s="768"/>
      <c r="G9" s="768"/>
      <c r="H9" s="768"/>
      <c r="I9" s="768"/>
      <c r="J9" s="768"/>
      <c r="K9" s="768"/>
      <c r="L9" s="768"/>
      <c r="M9" s="768"/>
      <c r="N9" s="768"/>
      <c r="O9" s="768"/>
      <c r="P9" s="769"/>
      <c r="Q9" s="770">
        <v>5</v>
      </c>
      <c r="R9" s="771"/>
      <c r="S9" s="771"/>
      <c r="T9" s="771"/>
      <c r="U9" s="771"/>
      <c r="V9" s="771">
        <v>4</v>
      </c>
      <c r="W9" s="771"/>
      <c r="X9" s="771"/>
      <c r="Y9" s="771"/>
      <c r="Z9" s="771"/>
      <c r="AA9" s="771">
        <v>2</v>
      </c>
      <c r="AB9" s="771"/>
      <c r="AC9" s="771"/>
      <c r="AD9" s="771"/>
      <c r="AE9" s="772"/>
      <c r="AF9" s="773">
        <v>2</v>
      </c>
      <c r="AG9" s="774"/>
      <c r="AH9" s="774"/>
      <c r="AI9" s="774"/>
      <c r="AJ9" s="775"/>
      <c r="AK9" s="756" t="s">
        <v>558</v>
      </c>
      <c r="AL9" s="757"/>
      <c r="AM9" s="757"/>
      <c r="AN9" s="757"/>
      <c r="AO9" s="757"/>
      <c r="AP9" s="757" t="s">
        <v>558</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t="s">
        <v>378</v>
      </c>
      <c r="C10" s="768"/>
      <c r="D10" s="768"/>
      <c r="E10" s="768"/>
      <c r="F10" s="768"/>
      <c r="G10" s="768"/>
      <c r="H10" s="768"/>
      <c r="I10" s="768"/>
      <c r="J10" s="768"/>
      <c r="K10" s="768"/>
      <c r="L10" s="768"/>
      <c r="M10" s="768"/>
      <c r="N10" s="768"/>
      <c r="O10" s="768"/>
      <c r="P10" s="769"/>
      <c r="Q10" s="770">
        <v>610</v>
      </c>
      <c r="R10" s="771"/>
      <c r="S10" s="771"/>
      <c r="T10" s="771"/>
      <c r="U10" s="771"/>
      <c r="V10" s="771">
        <v>510</v>
      </c>
      <c r="W10" s="771"/>
      <c r="X10" s="771"/>
      <c r="Y10" s="771"/>
      <c r="Z10" s="771"/>
      <c r="AA10" s="771">
        <v>100</v>
      </c>
      <c r="AB10" s="771"/>
      <c r="AC10" s="771"/>
      <c r="AD10" s="771"/>
      <c r="AE10" s="772"/>
      <c r="AF10" s="773">
        <v>100</v>
      </c>
      <c r="AG10" s="774"/>
      <c r="AH10" s="774"/>
      <c r="AI10" s="774"/>
      <c r="AJ10" s="775"/>
      <c r="AK10" s="756" t="s">
        <v>558</v>
      </c>
      <c r="AL10" s="757"/>
      <c r="AM10" s="757"/>
      <c r="AN10" s="757"/>
      <c r="AO10" s="757"/>
      <c r="AP10" s="757" t="s">
        <v>558</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380</v>
      </c>
      <c r="B23" s="776" t="s">
        <v>381</v>
      </c>
      <c r="C23" s="777"/>
      <c r="D23" s="777"/>
      <c r="E23" s="777"/>
      <c r="F23" s="777"/>
      <c r="G23" s="777"/>
      <c r="H23" s="777"/>
      <c r="I23" s="777"/>
      <c r="J23" s="777"/>
      <c r="K23" s="777"/>
      <c r="L23" s="777"/>
      <c r="M23" s="777"/>
      <c r="N23" s="777"/>
      <c r="O23" s="777"/>
      <c r="P23" s="778"/>
      <c r="Q23" s="779">
        <v>17934</v>
      </c>
      <c r="R23" s="780"/>
      <c r="S23" s="780"/>
      <c r="T23" s="780"/>
      <c r="U23" s="780"/>
      <c r="V23" s="780">
        <v>17353</v>
      </c>
      <c r="W23" s="780"/>
      <c r="X23" s="780"/>
      <c r="Y23" s="780"/>
      <c r="Z23" s="780"/>
      <c r="AA23" s="780">
        <v>581</v>
      </c>
      <c r="AB23" s="780"/>
      <c r="AC23" s="780"/>
      <c r="AD23" s="780"/>
      <c r="AE23" s="781"/>
      <c r="AF23" s="782">
        <v>560</v>
      </c>
      <c r="AG23" s="780"/>
      <c r="AH23" s="780"/>
      <c r="AI23" s="780"/>
      <c r="AJ23" s="783"/>
      <c r="AK23" s="784"/>
      <c r="AL23" s="785"/>
      <c r="AM23" s="785"/>
      <c r="AN23" s="785"/>
      <c r="AO23" s="785"/>
      <c r="AP23" s="780">
        <v>5146</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392</v>
      </c>
      <c r="C28" s="737"/>
      <c r="D28" s="737"/>
      <c r="E28" s="737"/>
      <c r="F28" s="737"/>
      <c r="G28" s="737"/>
      <c r="H28" s="737"/>
      <c r="I28" s="737"/>
      <c r="J28" s="737"/>
      <c r="K28" s="737"/>
      <c r="L28" s="737"/>
      <c r="M28" s="737"/>
      <c r="N28" s="737"/>
      <c r="O28" s="737"/>
      <c r="P28" s="738"/>
      <c r="Q28" s="809">
        <v>2158</v>
      </c>
      <c r="R28" s="810"/>
      <c r="S28" s="810"/>
      <c r="T28" s="810"/>
      <c r="U28" s="810"/>
      <c r="V28" s="810">
        <v>2139</v>
      </c>
      <c r="W28" s="810"/>
      <c r="X28" s="810"/>
      <c r="Y28" s="810"/>
      <c r="Z28" s="810"/>
      <c r="AA28" s="810">
        <v>19</v>
      </c>
      <c r="AB28" s="810"/>
      <c r="AC28" s="810"/>
      <c r="AD28" s="810"/>
      <c r="AE28" s="811"/>
      <c r="AF28" s="812">
        <v>19</v>
      </c>
      <c r="AG28" s="810"/>
      <c r="AH28" s="810"/>
      <c r="AI28" s="810"/>
      <c r="AJ28" s="813"/>
      <c r="AK28" s="814">
        <v>304</v>
      </c>
      <c r="AL28" s="815"/>
      <c r="AM28" s="815"/>
      <c r="AN28" s="815"/>
      <c r="AO28" s="815"/>
      <c r="AP28" s="815" t="s">
        <v>558</v>
      </c>
      <c r="AQ28" s="815"/>
      <c r="AR28" s="815"/>
      <c r="AS28" s="815"/>
      <c r="AT28" s="815"/>
      <c r="AU28" s="815" t="s">
        <v>558</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393</v>
      </c>
      <c r="C29" s="768"/>
      <c r="D29" s="768"/>
      <c r="E29" s="768"/>
      <c r="F29" s="768"/>
      <c r="G29" s="768"/>
      <c r="H29" s="768"/>
      <c r="I29" s="768"/>
      <c r="J29" s="768"/>
      <c r="K29" s="768"/>
      <c r="L29" s="768"/>
      <c r="M29" s="768"/>
      <c r="N29" s="768"/>
      <c r="O29" s="768"/>
      <c r="P29" s="769"/>
      <c r="Q29" s="770">
        <v>8</v>
      </c>
      <c r="R29" s="771"/>
      <c r="S29" s="771"/>
      <c r="T29" s="771"/>
      <c r="U29" s="771"/>
      <c r="V29" s="771">
        <v>8</v>
      </c>
      <c r="W29" s="771"/>
      <c r="X29" s="771"/>
      <c r="Y29" s="771"/>
      <c r="Z29" s="771"/>
      <c r="AA29" s="771">
        <v>1</v>
      </c>
      <c r="AB29" s="771"/>
      <c r="AC29" s="771"/>
      <c r="AD29" s="771"/>
      <c r="AE29" s="772"/>
      <c r="AF29" s="773">
        <v>1</v>
      </c>
      <c r="AG29" s="774"/>
      <c r="AH29" s="774"/>
      <c r="AI29" s="774"/>
      <c r="AJ29" s="775"/>
      <c r="AK29" s="821">
        <v>8</v>
      </c>
      <c r="AL29" s="817"/>
      <c r="AM29" s="817"/>
      <c r="AN29" s="817"/>
      <c r="AO29" s="817"/>
      <c r="AP29" s="817" t="s">
        <v>558</v>
      </c>
      <c r="AQ29" s="817"/>
      <c r="AR29" s="817"/>
      <c r="AS29" s="817"/>
      <c r="AT29" s="817"/>
      <c r="AU29" s="817" t="s">
        <v>558</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394</v>
      </c>
      <c r="C30" s="768"/>
      <c r="D30" s="768"/>
      <c r="E30" s="768"/>
      <c r="F30" s="768"/>
      <c r="G30" s="768"/>
      <c r="H30" s="768"/>
      <c r="I30" s="768"/>
      <c r="J30" s="768"/>
      <c r="K30" s="768"/>
      <c r="L30" s="768"/>
      <c r="M30" s="768"/>
      <c r="N30" s="768"/>
      <c r="O30" s="768"/>
      <c r="P30" s="769"/>
      <c r="Q30" s="770">
        <v>1683</v>
      </c>
      <c r="R30" s="771"/>
      <c r="S30" s="771"/>
      <c r="T30" s="771"/>
      <c r="U30" s="771"/>
      <c r="V30" s="771">
        <v>1652</v>
      </c>
      <c r="W30" s="771"/>
      <c r="X30" s="771"/>
      <c r="Y30" s="771"/>
      <c r="Z30" s="771"/>
      <c r="AA30" s="771">
        <v>30</v>
      </c>
      <c r="AB30" s="771"/>
      <c r="AC30" s="771"/>
      <c r="AD30" s="771"/>
      <c r="AE30" s="772"/>
      <c r="AF30" s="773">
        <v>30</v>
      </c>
      <c r="AG30" s="774"/>
      <c r="AH30" s="774"/>
      <c r="AI30" s="774"/>
      <c r="AJ30" s="775"/>
      <c r="AK30" s="821">
        <v>300</v>
      </c>
      <c r="AL30" s="817"/>
      <c r="AM30" s="817"/>
      <c r="AN30" s="817"/>
      <c r="AO30" s="817"/>
      <c r="AP30" s="817" t="s">
        <v>558</v>
      </c>
      <c r="AQ30" s="817"/>
      <c r="AR30" s="817"/>
      <c r="AS30" s="817"/>
      <c r="AT30" s="817"/>
      <c r="AU30" s="817" t="s">
        <v>558</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395</v>
      </c>
      <c r="C31" s="768"/>
      <c r="D31" s="768"/>
      <c r="E31" s="768"/>
      <c r="F31" s="768"/>
      <c r="G31" s="768"/>
      <c r="H31" s="768"/>
      <c r="I31" s="768"/>
      <c r="J31" s="768"/>
      <c r="K31" s="768"/>
      <c r="L31" s="768"/>
      <c r="M31" s="768"/>
      <c r="N31" s="768"/>
      <c r="O31" s="768"/>
      <c r="P31" s="769"/>
      <c r="Q31" s="770">
        <v>270</v>
      </c>
      <c r="R31" s="771"/>
      <c r="S31" s="771"/>
      <c r="T31" s="771"/>
      <c r="U31" s="771"/>
      <c r="V31" s="771">
        <v>258</v>
      </c>
      <c r="W31" s="771"/>
      <c r="X31" s="771"/>
      <c r="Y31" s="771"/>
      <c r="Z31" s="771"/>
      <c r="AA31" s="771">
        <v>12</v>
      </c>
      <c r="AB31" s="771"/>
      <c r="AC31" s="771"/>
      <c r="AD31" s="771"/>
      <c r="AE31" s="772"/>
      <c r="AF31" s="773">
        <v>12</v>
      </c>
      <c r="AG31" s="774"/>
      <c r="AH31" s="774"/>
      <c r="AI31" s="774"/>
      <c r="AJ31" s="775"/>
      <c r="AK31" s="821">
        <v>87</v>
      </c>
      <c r="AL31" s="817"/>
      <c r="AM31" s="817"/>
      <c r="AN31" s="817"/>
      <c r="AO31" s="817"/>
      <c r="AP31" s="817" t="s">
        <v>558</v>
      </c>
      <c r="AQ31" s="817"/>
      <c r="AR31" s="817"/>
      <c r="AS31" s="817"/>
      <c r="AT31" s="817"/>
      <c r="AU31" s="817" t="s">
        <v>558</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396</v>
      </c>
      <c r="C32" s="768"/>
      <c r="D32" s="768"/>
      <c r="E32" s="768"/>
      <c r="F32" s="768"/>
      <c r="G32" s="768"/>
      <c r="H32" s="768"/>
      <c r="I32" s="768"/>
      <c r="J32" s="768"/>
      <c r="K32" s="768"/>
      <c r="L32" s="768"/>
      <c r="M32" s="768"/>
      <c r="N32" s="768"/>
      <c r="O32" s="768"/>
      <c r="P32" s="769"/>
      <c r="Q32" s="770">
        <v>392</v>
      </c>
      <c r="R32" s="771"/>
      <c r="S32" s="771"/>
      <c r="T32" s="771"/>
      <c r="U32" s="771"/>
      <c r="V32" s="771">
        <v>271</v>
      </c>
      <c r="W32" s="771"/>
      <c r="X32" s="771"/>
      <c r="Y32" s="771"/>
      <c r="Z32" s="771"/>
      <c r="AA32" s="771">
        <v>121</v>
      </c>
      <c r="AB32" s="771"/>
      <c r="AC32" s="771"/>
      <c r="AD32" s="771"/>
      <c r="AE32" s="772"/>
      <c r="AF32" s="773">
        <v>775</v>
      </c>
      <c r="AG32" s="774"/>
      <c r="AH32" s="774"/>
      <c r="AI32" s="774"/>
      <c r="AJ32" s="775"/>
      <c r="AK32" s="821">
        <v>4</v>
      </c>
      <c r="AL32" s="817"/>
      <c r="AM32" s="817"/>
      <c r="AN32" s="817"/>
      <c r="AO32" s="817"/>
      <c r="AP32" s="817">
        <v>21</v>
      </c>
      <c r="AQ32" s="817"/>
      <c r="AR32" s="817"/>
      <c r="AS32" s="817"/>
      <c r="AT32" s="817"/>
      <c r="AU32" s="817" t="s">
        <v>558</v>
      </c>
      <c r="AV32" s="817"/>
      <c r="AW32" s="817"/>
      <c r="AX32" s="817"/>
      <c r="AY32" s="817"/>
      <c r="AZ32" s="818"/>
      <c r="BA32" s="818"/>
      <c r="BB32" s="818"/>
      <c r="BC32" s="818"/>
      <c r="BD32" s="818"/>
      <c r="BE32" s="819" t="s">
        <v>397</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398</v>
      </c>
      <c r="C33" s="768"/>
      <c r="D33" s="768"/>
      <c r="E33" s="768"/>
      <c r="F33" s="768"/>
      <c r="G33" s="768"/>
      <c r="H33" s="768"/>
      <c r="I33" s="768"/>
      <c r="J33" s="768"/>
      <c r="K33" s="768"/>
      <c r="L33" s="768"/>
      <c r="M33" s="768"/>
      <c r="N33" s="768"/>
      <c r="O33" s="768"/>
      <c r="P33" s="769"/>
      <c r="Q33" s="770">
        <v>26</v>
      </c>
      <c r="R33" s="771"/>
      <c r="S33" s="771"/>
      <c r="T33" s="771"/>
      <c r="U33" s="771"/>
      <c r="V33" s="771">
        <v>22</v>
      </c>
      <c r="W33" s="771"/>
      <c r="X33" s="771"/>
      <c r="Y33" s="771"/>
      <c r="Z33" s="771"/>
      <c r="AA33" s="771">
        <v>4</v>
      </c>
      <c r="AB33" s="771"/>
      <c r="AC33" s="771"/>
      <c r="AD33" s="771"/>
      <c r="AE33" s="772"/>
      <c r="AF33" s="773">
        <v>16</v>
      </c>
      <c r="AG33" s="774"/>
      <c r="AH33" s="774"/>
      <c r="AI33" s="774"/>
      <c r="AJ33" s="775"/>
      <c r="AK33" s="821">
        <v>8</v>
      </c>
      <c r="AL33" s="817"/>
      <c r="AM33" s="817"/>
      <c r="AN33" s="817"/>
      <c r="AO33" s="817"/>
      <c r="AP33" s="817" t="s">
        <v>558</v>
      </c>
      <c r="AQ33" s="817"/>
      <c r="AR33" s="817"/>
      <c r="AS33" s="817"/>
      <c r="AT33" s="817"/>
      <c r="AU33" s="817" t="s">
        <v>558</v>
      </c>
      <c r="AV33" s="817"/>
      <c r="AW33" s="817"/>
      <c r="AX33" s="817"/>
      <c r="AY33" s="817"/>
      <c r="AZ33" s="818"/>
      <c r="BA33" s="818"/>
      <c r="BB33" s="818"/>
      <c r="BC33" s="818"/>
      <c r="BD33" s="818"/>
      <c r="BE33" s="819" t="s">
        <v>397</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399</v>
      </c>
      <c r="C34" s="768"/>
      <c r="D34" s="768"/>
      <c r="E34" s="768"/>
      <c r="F34" s="768"/>
      <c r="G34" s="768"/>
      <c r="H34" s="768"/>
      <c r="I34" s="768"/>
      <c r="J34" s="768"/>
      <c r="K34" s="768"/>
      <c r="L34" s="768"/>
      <c r="M34" s="768"/>
      <c r="N34" s="768"/>
      <c r="O34" s="768"/>
      <c r="P34" s="769"/>
      <c r="Q34" s="770">
        <v>129</v>
      </c>
      <c r="R34" s="771"/>
      <c r="S34" s="771"/>
      <c r="T34" s="771"/>
      <c r="U34" s="771"/>
      <c r="V34" s="771">
        <v>112</v>
      </c>
      <c r="W34" s="771"/>
      <c r="X34" s="771"/>
      <c r="Y34" s="771"/>
      <c r="Z34" s="771"/>
      <c r="AA34" s="771">
        <v>17</v>
      </c>
      <c r="AB34" s="771"/>
      <c r="AC34" s="771"/>
      <c r="AD34" s="771"/>
      <c r="AE34" s="772"/>
      <c r="AF34" s="773">
        <v>72</v>
      </c>
      <c r="AG34" s="774"/>
      <c r="AH34" s="774"/>
      <c r="AI34" s="774"/>
      <c r="AJ34" s="775"/>
      <c r="AK34" s="821">
        <v>99</v>
      </c>
      <c r="AL34" s="817"/>
      <c r="AM34" s="817"/>
      <c r="AN34" s="817"/>
      <c r="AO34" s="817"/>
      <c r="AP34" s="817">
        <v>368</v>
      </c>
      <c r="AQ34" s="817"/>
      <c r="AR34" s="817"/>
      <c r="AS34" s="817"/>
      <c r="AT34" s="817"/>
      <c r="AU34" s="817">
        <v>355</v>
      </c>
      <c r="AV34" s="817"/>
      <c r="AW34" s="817"/>
      <c r="AX34" s="817"/>
      <c r="AY34" s="817"/>
      <c r="AZ34" s="818"/>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380</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925</v>
      </c>
      <c r="AG63" s="831"/>
      <c r="AH63" s="831"/>
      <c r="AI63" s="831"/>
      <c r="AJ63" s="832"/>
      <c r="AK63" s="833"/>
      <c r="AL63" s="828"/>
      <c r="AM63" s="828"/>
      <c r="AN63" s="828"/>
      <c r="AO63" s="828"/>
      <c r="AP63" s="831">
        <v>389</v>
      </c>
      <c r="AQ63" s="831"/>
      <c r="AR63" s="831"/>
      <c r="AS63" s="831"/>
      <c r="AT63" s="831"/>
      <c r="AU63" s="831">
        <v>355</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404</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561</v>
      </c>
      <c r="C68" s="857"/>
      <c r="D68" s="857"/>
      <c r="E68" s="857"/>
      <c r="F68" s="857"/>
      <c r="G68" s="857"/>
      <c r="H68" s="857"/>
      <c r="I68" s="857"/>
      <c r="J68" s="857"/>
      <c r="K68" s="857"/>
      <c r="L68" s="857"/>
      <c r="M68" s="857"/>
      <c r="N68" s="857"/>
      <c r="O68" s="857"/>
      <c r="P68" s="858"/>
      <c r="Q68" s="859">
        <v>1895</v>
      </c>
      <c r="R68" s="853"/>
      <c r="S68" s="853"/>
      <c r="T68" s="853"/>
      <c r="U68" s="853"/>
      <c r="V68" s="853">
        <v>1887</v>
      </c>
      <c r="W68" s="853"/>
      <c r="X68" s="853"/>
      <c r="Y68" s="853"/>
      <c r="Z68" s="853"/>
      <c r="AA68" s="853">
        <v>9</v>
      </c>
      <c r="AB68" s="853"/>
      <c r="AC68" s="853"/>
      <c r="AD68" s="853"/>
      <c r="AE68" s="853"/>
      <c r="AF68" s="853">
        <v>9</v>
      </c>
      <c r="AG68" s="853"/>
      <c r="AH68" s="853"/>
      <c r="AI68" s="853"/>
      <c r="AJ68" s="853"/>
      <c r="AK68" s="853">
        <v>24</v>
      </c>
      <c r="AL68" s="853"/>
      <c r="AM68" s="853"/>
      <c r="AN68" s="853"/>
      <c r="AO68" s="853"/>
      <c r="AP68" s="853" t="s">
        <v>558</v>
      </c>
      <c r="AQ68" s="853"/>
      <c r="AR68" s="853"/>
      <c r="AS68" s="853"/>
      <c r="AT68" s="853"/>
      <c r="AU68" s="853" t="s">
        <v>558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562</v>
      </c>
      <c r="C69" s="861"/>
      <c r="D69" s="861"/>
      <c r="E69" s="861"/>
      <c r="F69" s="861"/>
      <c r="G69" s="861"/>
      <c r="H69" s="861"/>
      <c r="I69" s="861"/>
      <c r="J69" s="861"/>
      <c r="K69" s="861"/>
      <c r="L69" s="861"/>
      <c r="M69" s="861"/>
      <c r="N69" s="861"/>
      <c r="O69" s="861"/>
      <c r="P69" s="862"/>
      <c r="Q69" s="863">
        <v>24</v>
      </c>
      <c r="R69" s="817"/>
      <c r="S69" s="817"/>
      <c r="T69" s="817"/>
      <c r="U69" s="817"/>
      <c r="V69" s="817">
        <v>23</v>
      </c>
      <c r="W69" s="817"/>
      <c r="X69" s="817"/>
      <c r="Y69" s="817"/>
      <c r="Z69" s="817"/>
      <c r="AA69" s="817">
        <v>1</v>
      </c>
      <c r="AB69" s="817"/>
      <c r="AC69" s="817"/>
      <c r="AD69" s="817"/>
      <c r="AE69" s="817"/>
      <c r="AF69" s="817">
        <v>1</v>
      </c>
      <c r="AG69" s="817"/>
      <c r="AH69" s="817"/>
      <c r="AI69" s="817"/>
      <c r="AJ69" s="817"/>
      <c r="AK69" s="817">
        <v>9</v>
      </c>
      <c r="AL69" s="817"/>
      <c r="AM69" s="817"/>
      <c r="AN69" s="817"/>
      <c r="AO69" s="817"/>
      <c r="AP69" s="817" t="s">
        <v>558</v>
      </c>
      <c r="AQ69" s="817"/>
      <c r="AR69" s="817"/>
      <c r="AS69" s="817"/>
      <c r="AT69" s="817"/>
      <c r="AU69" s="817" t="s">
        <v>558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563</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t="s">
        <v>558</v>
      </c>
      <c r="AL70" s="817"/>
      <c r="AM70" s="817"/>
      <c r="AN70" s="817"/>
      <c r="AO70" s="817"/>
      <c r="AP70" s="817" t="s">
        <v>558</v>
      </c>
      <c r="AQ70" s="817"/>
      <c r="AR70" s="817"/>
      <c r="AS70" s="817"/>
      <c r="AT70" s="817"/>
      <c r="AU70" s="817" t="s">
        <v>558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564</v>
      </c>
      <c r="C71" s="861"/>
      <c r="D71" s="861"/>
      <c r="E71" s="861"/>
      <c r="F71" s="861"/>
      <c r="G71" s="861"/>
      <c r="H71" s="861"/>
      <c r="I71" s="861"/>
      <c r="J71" s="861"/>
      <c r="K71" s="861"/>
      <c r="L71" s="861"/>
      <c r="M71" s="861"/>
      <c r="N71" s="861"/>
      <c r="O71" s="861"/>
      <c r="P71" s="862"/>
      <c r="Q71" s="863">
        <v>222</v>
      </c>
      <c r="R71" s="817"/>
      <c r="S71" s="817"/>
      <c r="T71" s="817"/>
      <c r="U71" s="817"/>
      <c r="V71" s="817">
        <v>215</v>
      </c>
      <c r="W71" s="817"/>
      <c r="X71" s="817"/>
      <c r="Y71" s="817"/>
      <c r="Z71" s="817"/>
      <c r="AA71" s="817">
        <v>7</v>
      </c>
      <c r="AB71" s="817"/>
      <c r="AC71" s="817"/>
      <c r="AD71" s="817"/>
      <c r="AE71" s="817"/>
      <c r="AF71" s="817">
        <v>7</v>
      </c>
      <c r="AG71" s="817"/>
      <c r="AH71" s="817"/>
      <c r="AI71" s="817"/>
      <c r="AJ71" s="817"/>
      <c r="AK71" s="817">
        <v>6</v>
      </c>
      <c r="AL71" s="817"/>
      <c r="AM71" s="817"/>
      <c r="AN71" s="817"/>
      <c r="AO71" s="817"/>
      <c r="AP71" s="817" t="s">
        <v>558</v>
      </c>
      <c r="AQ71" s="817"/>
      <c r="AR71" s="817"/>
      <c r="AS71" s="817"/>
      <c r="AT71" s="817"/>
      <c r="AU71" s="817" t="s">
        <v>558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565</v>
      </c>
      <c r="C72" s="861"/>
      <c r="D72" s="861"/>
      <c r="E72" s="861"/>
      <c r="F72" s="861"/>
      <c r="G72" s="861"/>
      <c r="H72" s="861"/>
      <c r="I72" s="861"/>
      <c r="J72" s="861"/>
      <c r="K72" s="861"/>
      <c r="L72" s="861"/>
      <c r="M72" s="861"/>
      <c r="N72" s="861"/>
      <c r="O72" s="861"/>
      <c r="P72" s="862"/>
      <c r="Q72" s="863">
        <v>176722</v>
      </c>
      <c r="R72" s="817"/>
      <c r="S72" s="817"/>
      <c r="T72" s="817"/>
      <c r="U72" s="817"/>
      <c r="V72" s="817">
        <v>170611</v>
      </c>
      <c r="W72" s="817"/>
      <c r="X72" s="817"/>
      <c r="Y72" s="817"/>
      <c r="Z72" s="817"/>
      <c r="AA72" s="817">
        <v>6110</v>
      </c>
      <c r="AB72" s="817"/>
      <c r="AC72" s="817"/>
      <c r="AD72" s="817"/>
      <c r="AE72" s="817"/>
      <c r="AF72" s="817">
        <v>6110</v>
      </c>
      <c r="AG72" s="817"/>
      <c r="AH72" s="817"/>
      <c r="AI72" s="817"/>
      <c r="AJ72" s="817"/>
      <c r="AK72" s="817">
        <v>2165</v>
      </c>
      <c r="AL72" s="817"/>
      <c r="AM72" s="817"/>
      <c r="AN72" s="817"/>
      <c r="AO72" s="817"/>
      <c r="AP72" s="817" t="s">
        <v>558</v>
      </c>
      <c r="AQ72" s="817"/>
      <c r="AR72" s="817"/>
      <c r="AS72" s="817"/>
      <c r="AT72" s="817"/>
      <c r="AU72" s="817" t="s">
        <v>558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566</v>
      </c>
      <c r="C73" s="861"/>
      <c r="D73" s="861"/>
      <c r="E73" s="861"/>
      <c r="F73" s="861"/>
      <c r="G73" s="861"/>
      <c r="H73" s="861"/>
      <c r="I73" s="861"/>
      <c r="J73" s="861"/>
      <c r="K73" s="861"/>
      <c r="L73" s="861"/>
      <c r="M73" s="861"/>
      <c r="N73" s="861"/>
      <c r="O73" s="861"/>
      <c r="P73" s="862"/>
      <c r="Q73" s="863">
        <v>1146</v>
      </c>
      <c r="R73" s="817"/>
      <c r="S73" s="817"/>
      <c r="T73" s="817"/>
      <c r="U73" s="817"/>
      <c r="V73" s="817">
        <v>1077</v>
      </c>
      <c r="W73" s="817"/>
      <c r="X73" s="817"/>
      <c r="Y73" s="817"/>
      <c r="Z73" s="817"/>
      <c r="AA73" s="817">
        <v>69</v>
      </c>
      <c r="AB73" s="817"/>
      <c r="AC73" s="817"/>
      <c r="AD73" s="817"/>
      <c r="AE73" s="817"/>
      <c r="AF73" s="817">
        <v>69</v>
      </c>
      <c r="AG73" s="817"/>
      <c r="AH73" s="817"/>
      <c r="AI73" s="817"/>
      <c r="AJ73" s="817"/>
      <c r="AK73" s="817">
        <v>4</v>
      </c>
      <c r="AL73" s="817"/>
      <c r="AM73" s="817"/>
      <c r="AN73" s="817"/>
      <c r="AO73" s="817"/>
      <c r="AP73" s="817">
        <v>54</v>
      </c>
      <c r="AQ73" s="817"/>
      <c r="AR73" s="817"/>
      <c r="AS73" s="817"/>
      <c r="AT73" s="817"/>
      <c r="AU73" s="817">
        <v>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567</v>
      </c>
      <c r="C74" s="861"/>
      <c r="D74" s="861"/>
      <c r="E74" s="861"/>
      <c r="F74" s="861"/>
      <c r="G74" s="861"/>
      <c r="H74" s="861"/>
      <c r="I74" s="861"/>
      <c r="J74" s="861"/>
      <c r="K74" s="861"/>
      <c r="L74" s="861"/>
      <c r="M74" s="861"/>
      <c r="N74" s="861"/>
      <c r="O74" s="861"/>
      <c r="P74" s="862"/>
      <c r="Q74" s="863">
        <v>1112</v>
      </c>
      <c r="R74" s="817"/>
      <c r="S74" s="817"/>
      <c r="T74" s="817"/>
      <c r="U74" s="817"/>
      <c r="V74" s="817">
        <v>1061</v>
      </c>
      <c r="W74" s="817"/>
      <c r="X74" s="817"/>
      <c r="Y74" s="817"/>
      <c r="Z74" s="817"/>
      <c r="AA74" s="817">
        <v>51</v>
      </c>
      <c r="AB74" s="817"/>
      <c r="AC74" s="817"/>
      <c r="AD74" s="817"/>
      <c r="AE74" s="817"/>
      <c r="AF74" s="817">
        <v>21</v>
      </c>
      <c r="AG74" s="817"/>
      <c r="AH74" s="817"/>
      <c r="AI74" s="817"/>
      <c r="AJ74" s="817"/>
      <c r="AK74" s="817">
        <v>31</v>
      </c>
      <c r="AL74" s="817"/>
      <c r="AM74" s="817"/>
      <c r="AN74" s="817"/>
      <c r="AO74" s="817"/>
      <c r="AP74" s="817">
        <v>488</v>
      </c>
      <c r="AQ74" s="817"/>
      <c r="AR74" s="817"/>
      <c r="AS74" s="817"/>
      <c r="AT74" s="817"/>
      <c r="AU74" s="817">
        <v>107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568</v>
      </c>
      <c r="C75" s="861"/>
      <c r="D75" s="861"/>
      <c r="E75" s="861"/>
      <c r="F75" s="861"/>
      <c r="G75" s="861"/>
      <c r="H75" s="861"/>
      <c r="I75" s="861"/>
      <c r="J75" s="861"/>
      <c r="K75" s="861"/>
      <c r="L75" s="861"/>
      <c r="M75" s="861"/>
      <c r="N75" s="861"/>
      <c r="O75" s="861"/>
      <c r="P75" s="862"/>
      <c r="Q75" s="864">
        <v>111</v>
      </c>
      <c r="R75" s="865"/>
      <c r="S75" s="865"/>
      <c r="T75" s="865"/>
      <c r="U75" s="821"/>
      <c r="V75" s="866">
        <v>106</v>
      </c>
      <c r="W75" s="865"/>
      <c r="X75" s="865"/>
      <c r="Y75" s="865"/>
      <c r="Z75" s="821"/>
      <c r="AA75" s="866">
        <v>5</v>
      </c>
      <c r="AB75" s="865"/>
      <c r="AC75" s="865"/>
      <c r="AD75" s="865"/>
      <c r="AE75" s="821"/>
      <c r="AF75" s="866">
        <v>5</v>
      </c>
      <c r="AG75" s="865"/>
      <c r="AH75" s="865"/>
      <c r="AI75" s="865"/>
      <c r="AJ75" s="821"/>
      <c r="AK75" s="866" t="s">
        <v>558</v>
      </c>
      <c r="AL75" s="865"/>
      <c r="AM75" s="865"/>
      <c r="AN75" s="865"/>
      <c r="AO75" s="821"/>
      <c r="AP75" s="866" t="s">
        <v>558</v>
      </c>
      <c r="AQ75" s="865"/>
      <c r="AR75" s="865"/>
      <c r="AS75" s="865"/>
      <c r="AT75" s="821"/>
      <c r="AU75" s="866" t="s">
        <v>558</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380</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6222</v>
      </c>
      <c r="AG88" s="831"/>
      <c r="AH88" s="831"/>
      <c r="AI88" s="831"/>
      <c r="AJ88" s="831"/>
      <c r="AK88" s="828"/>
      <c r="AL88" s="828"/>
      <c r="AM88" s="828"/>
      <c r="AN88" s="828"/>
      <c r="AO88" s="828"/>
      <c r="AP88" s="831">
        <v>540</v>
      </c>
      <c r="AQ88" s="831"/>
      <c r="AR88" s="831"/>
      <c r="AS88" s="831"/>
      <c r="AT88" s="831"/>
      <c r="AU88" s="831">
        <v>222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v>
      </c>
      <c r="CS102" s="839"/>
      <c r="CT102" s="839"/>
      <c r="CU102" s="839"/>
      <c r="CV102" s="878"/>
      <c r="CW102" s="877">
        <v>21</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12"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662157</v>
      </c>
      <c r="AB110" s="887"/>
      <c r="AC110" s="887"/>
      <c r="AD110" s="887"/>
      <c r="AE110" s="888"/>
      <c r="AF110" s="889">
        <v>691290</v>
      </c>
      <c r="AG110" s="887"/>
      <c r="AH110" s="887"/>
      <c r="AI110" s="887"/>
      <c r="AJ110" s="888"/>
      <c r="AK110" s="889">
        <v>675815</v>
      </c>
      <c r="AL110" s="887"/>
      <c r="AM110" s="887"/>
      <c r="AN110" s="887"/>
      <c r="AO110" s="888"/>
      <c r="AP110" s="890">
        <v>14.6</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5788340</v>
      </c>
      <c r="BR110" s="918"/>
      <c r="BS110" s="918"/>
      <c r="BT110" s="918"/>
      <c r="BU110" s="918"/>
      <c r="BV110" s="918">
        <v>5573486</v>
      </c>
      <c r="BW110" s="918"/>
      <c r="BX110" s="918"/>
      <c r="BY110" s="918"/>
      <c r="BZ110" s="918"/>
      <c r="CA110" s="918">
        <v>5146450</v>
      </c>
      <c r="CB110" s="918"/>
      <c r="CC110" s="918"/>
      <c r="CD110" s="918"/>
      <c r="CE110" s="918"/>
      <c r="CF110" s="931">
        <v>111.5</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517625</v>
      </c>
      <c r="BR112" s="913"/>
      <c r="BS112" s="913"/>
      <c r="BT112" s="913"/>
      <c r="BU112" s="913"/>
      <c r="BV112" s="913">
        <v>433849</v>
      </c>
      <c r="BW112" s="913"/>
      <c r="BX112" s="913"/>
      <c r="BY112" s="913"/>
      <c r="BZ112" s="913"/>
      <c r="CA112" s="913">
        <v>355404</v>
      </c>
      <c r="CB112" s="913"/>
      <c r="CC112" s="913"/>
      <c r="CD112" s="913"/>
      <c r="CE112" s="913"/>
      <c r="CF112" s="907">
        <v>7.7</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80361</v>
      </c>
      <c r="AB113" s="925"/>
      <c r="AC113" s="925"/>
      <c r="AD113" s="925"/>
      <c r="AE113" s="926"/>
      <c r="AF113" s="927">
        <v>61731</v>
      </c>
      <c r="AG113" s="925"/>
      <c r="AH113" s="925"/>
      <c r="AI113" s="925"/>
      <c r="AJ113" s="926"/>
      <c r="AK113" s="927">
        <v>70088</v>
      </c>
      <c r="AL113" s="925"/>
      <c r="AM113" s="925"/>
      <c r="AN113" s="925"/>
      <c r="AO113" s="926"/>
      <c r="AP113" s="928">
        <v>1.5</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180496</v>
      </c>
      <c r="BR113" s="913"/>
      <c r="BS113" s="913"/>
      <c r="BT113" s="913"/>
      <c r="BU113" s="913"/>
      <c r="BV113" s="913">
        <v>268077</v>
      </c>
      <c r="BW113" s="913"/>
      <c r="BX113" s="913"/>
      <c r="BY113" s="913"/>
      <c r="BZ113" s="913"/>
      <c r="CA113" s="913">
        <v>115400</v>
      </c>
      <c r="CB113" s="913"/>
      <c r="CC113" s="913"/>
      <c r="CD113" s="913"/>
      <c r="CE113" s="913"/>
      <c r="CF113" s="907">
        <v>2.5</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44983</v>
      </c>
      <c r="AB114" s="946"/>
      <c r="AC114" s="946"/>
      <c r="AD114" s="946"/>
      <c r="AE114" s="947"/>
      <c r="AF114" s="948">
        <v>44123</v>
      </c>
      <c r="AG114" s="946"/>
      <c r="AH114" s="946"/>
      <c r="AI114" s="946"/>
      <c r="AJ114" s="947"/>
      <c r="AK114" s="948">
        <v>32837</v>
      </c>
      <c r="AL114" s="946"/>
      <c r="AM114" s="946"/>
      <c r="AN114" s="946"/>
      <c r="AO114" s="947"/>
      <c r="AP114" s="949">
        <v>0.7</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1283195</v>
      </c>
      <c r="BR114" s="913"/>
      <c r="BS114" s="913"/>
      <c r="BT114" s="913"/>
      <c r="BU114" s="913"/>
      <c r="BV114" s="913">
        <v>1324393</v>
      </c>
      <c r="BW114" s="913"/>
      <c r="BX114" s="913"/>
      <c r="BY114" s="913"/>
      <c r="BZ114" s="913"/>
      <c r="CA114" s="913">
        <v>1372307</v>
      </c>
      <c r="CB114" s="913"/>
      <c r="CC114" s="913"/>
      <c r="CD114" s="913"/>
      <c r="CE114" s="913"/>
      <c r="CF114" s="907">
        <v>29.7</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787501</v>
      </c>
      <c r="AB117" s="966"/>
      <c r="AC117" s="966"/>
      <c r="AD117" s="966"/>
      <c r="AE117" s="967"/>
      <c r="AF117" s="968">
        <v>797144</v>
      </c>
      <c r="AG117" s="966"/>
      <c r="AH117" s="966"/>
      <c r="AI117" s="966"/>
      <c r="AJ117" s="967"/>
      <c r="AK117" s="968">
        <v>778740</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446</v>
      </c>
      <c r="BP119" s="992"/>
      <c r="BQ119" s="986">
        <v>7769656</v>
      </c>
      <c r="BR119" s="987"/>
      <c r="BS119" s="987"/>
      <c r="BT119" s="987"/>
      <c r="BU119" s="987"/>
      <c r="BV119" s="987">
        <v>7599805</v>
      </c>
      <c r="BW119" s="987"/>
      <c r="BX119" s="987"/>
      <c r="BY119" s="987"/>
      <c r="BZ119" s="987"/>
      <c r="CA119" s="987">
        <v>6989561</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7263305</v>
      </c>
      <c r="BR120" s="918"/>
      <c r="BS120" s="918"/>
      <c r="BT120" s="918"/>
      <c r="BU120" s="918"/>
      <c r="BV120" s="918">
        <v>8908370</v>
      </c>
      <c r="BW120" s="918"/>
      <c r="BX120" s="918"/>
      <c r="BY120" s="918"/>
      <c r="BZ120" s="918"/>
      <c r="CA120" s="918">
        <v>10195991</v>
      </c>
      <c r="CB120" s="918"/>
      <c r="CC120" s="918"/>
      <c r="CD120" s="918"/>
      <c r="CE120" s="918"/>
      <c r="CF120" s="931">
        <v>220.9</v>
      </c>
      <c r="CG120" s="932"/>
      <c r="CH120" s="932"/>
      <c r="CI120" s="932"/>
      <c r="CJ120" s="932"/>
      <c r="CK120" s="993" t="s">
        <v>450</v>
      </c>
      <c r="CL120" s="994"/>
      <c r="CM120" s="994"/>
      <c r="CN120" s="994"/>
      <c r="CO120" s="995"/>
      <c r="CP120" s="1001" t="s">
        <v>399</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355256</v>
      </c>
      <c r="DR120" s="918"/>
      <c r="DS120" s="918"/>
      <c r="DT120" s="918"/>
      <c r="DU120" s="918"/>
      <c r="DV120" s="919">
        <v>7.7</v>
      </c>
      <c r="DW120" s="919"/>
      <c r="DX120" s="919"/>
      <c r="DY120" s="919"/>
      <c r="DZ120" s="920"/>
    </row>
    <row r="121" spans="1:130" s="212" customFormat="1" ht="26.25" customHeight="1" x14ac:dyDescent="0.15">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52471</v>
      </c>
      <c r="BR121" s="913"/>
      <c r="BS121" s="913"/>
      <c r="BT121" s="913"/>
      <c r="BU121" s="913"/>
      <c r="BV121" s="913">
        <v>44113</v>
      </c>
      <c r="BW121" s="913"/>
      <c r="BX121" s="913"/>
      <c r="BY121" s="913"/>
      <c r="BZ121" s="913"/>
      <c r="CA121" s="913">
        <v>35604</v>
      </c>
      <c r="CB121" s="913"/>
      <c r="CC121" s="913"/>
      <c r="CD121" s="913"/>
      <c r="CE121" s="913"/>
      <c r="CF121" s="907">
        <v>0.8</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14155</v>
      </c>
      <c r="DH121" s="913"/>
      <c r="DI121" s="913"/>
      <c r="DJ121" s="913"/>
      <c r="DK121" s="913"/>
      <c r="DL121" s="913">
        <v>937</v>
      </c>
      <c r="DM121" s="913"/>
      <c r="DN121" s="913"/>
      <c r="DO121" s="913"/>
      <c r="DP121" s="913"/>
      <c r="DQ121" s="913">
        <v>148</v>
      </c>
      <c r="DR121" s="913"/>
      <c r="DS121" s="913"/>
      <c r="DT121" s="913"/>
      <c r="DU121" s="913"/>
      <c r="DV121" s="914">
        <v>0</v>
      </c>
      <c r="DW121" s="914"/>
      <c r="DX121" s="914"/>
      <c r="DY121" s="914"/>
      <c r="DZ121" s="915"/>
    </row>
    <row r="122" spans="1:130" s="212" customFormat="1" ht="26.25" customHeight="1" x14ac:dyDescent="0.15">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4841661</v>
      </c>
      <c r="BR122" s="987"/>
      <c r="BS122" s="987"/>
      <c r="BT122" s="987"/>
      <c r="BU122" s="987"/>
      <c r="BV122" s="987">
        <v>4733867</v>
      </c>
      <c r="BW122" s="987"/>
      <c r="BX122" s="987"/>
      <c r="BY122" s="987"/>
      <c r="BZ122" s="987"/>
      <c r="CA122" s="987">
        <v>4433280</v>
      </c>
      <c r="CB122" s="987"/>
      <c r="CC122" s="987"/>
      <c r="CD122" s="987"/>
      <c r="CE122" s="987"/>
      <c r="CF122" s="1004">
        <v>96</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454</v>
      </c>
      <c r="BP123" s="992"/>
      <c r="BQ123" s="1050">
        <v>12157437</v>
      </c>
      <c r="BR123" s="1051"/>
      <c r="BS123" s="1051"/>
      <c r="BT123" s="1051"/>
      <c r="BU123" s="1051"/>
      <c r="BV123" s="1051">
        <v>13686350</v>
      </c>
      <c r="BW123" s="1051"/>
      <c r="BX123" s="1051"/>
      <c r="BY123" s="1051"/>
      <c r="BZ123" s="1051"/>
      <c r="CA123" s="1051">
        <v>14664875</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v>503470</v>
      </c>
      <c r="DH124" s="973"/>
      <c r="DI124" s="973"/>
      <c r="DJ124" s="973"/>
      <c r="DK124" s="974"/>
      <c r="DL124" s="972">
        <v>432912</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12667</v>
      </c>
      <c r="AB128" s="1033"/>
      <c r="AC128" s="1033"/>
      <c r="AD128" s="1033"/>
      <c r="AE128" s="1034"/>
      <c r="AF128" s="1035">
        <v>9265</v>
      </c>
      <c r="AG128" s="1033"/>
      <c r="AH128" s="1033"/>
      <c r="AI128" s="1033"/>
      <c r="AJ128" s="1034"/>
      <c r="AK128" s="1035">
        <v>9265</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121</v>
      </c>
      <c r="BG128" s="1040"/>
      <c r="BH128" s="1040"/>
      <c r="BI128" s="1040"/>
      <c r="BJ128" s="1040"/>
      <c r="BK128" s="1040"/>
      <c r="BL128" s="1041"/>
      <c r="BM128" s="1039">
        <v>14.99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4782883</v>
      </c>
      <c r="AB129" s="946"/>
      <c r="AC129" s="946"/>
      <c r="AD129" s="946"/>
      <c r="AE129" s="947"/>
      <c r="AF129" s="948">
        <v>4825235</v>
      </c>
      <c r="AG129" s="946"/>
      <c r="AH129" s="946"/>
      <c r="AI129" s="946"/>
      <c r="AJ129" s="947"/>
      <c r="AK129" s="948">
        <v>5012044</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121</v>
      </c>
      <c r="BG129" s="1054"/>
      <c r="BH129" s="1054"/>
      <c r="BI129" s="1054"/>
      <c r="BJ129" s="1054"/>
      <c r="BK129" s="1054"/>
      <c r="BL129" s="1055"/>
      <c r="BM129" s="1053">
        <v>19.989999999999998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394853</v>
      </c>
      <c r="AB130" s="946"/>
      <c r="AC130" s="946"/>
      <c r="AD130" s="946"/>
      <c r="AE130" s="947"/>
      <c r="AF130" s="948">
        <v>390104</v>
      </c>
      <c r="AG130" s="946"/>
      <c r="AH130" s="946"/>
      <c r="AI130" s="946"/>
      <c r="AJ130" s="947"/>
      <c r="AK130" s="948">
        <v>395495</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8.5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4388030</v>
      </c>
      <c r="AB131" s="973"/>
      <c r="AC131" s="973"/>
      <c r="AD131" s="973"/>
      <c r="AE131" s="974"/>
      <c r="AF131" s="972">
        <v>4435131</v>
      </c>
      <c r="AG131" s="973"/>
      <c r="AH131" s="973"/>
      <c r="AI131" s="973"/>
      <c r="AJ131" s="974"/>
      <c r="AK131" s="972">
        <v>4616549</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8.6594895659999995</v>
      </c>
      <c r="AB132" s="1084"/>
      <c r="AC132" s="1084"/>
      <c r="AD132" s="1084"/>
      <c r="AE132" s="1085"/>
      <c r="AF132" s="1086">
        <v>8.9687317009999994</v>
      </c>
      <c r="AG132" s="1084"/>
      <c r="AH132" s="1084"/>
      <c r="AI132" s="1084"/>
      <c r="AJ132" s="1085"/>
      <c r="AK132" s="1086">
        <v>8.1008562889999993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8.1999999999999993</v>
      </c>
      <c r="AB133" s="1067"/>
      <c r="AC133" s="1067"/>
      <c r="AD133" s="1067"/>
      <c r="AE133" s="1068"/>
      <c r="AF133" s="1066">
        <v>8.5</v>
      </c>
      <c r="AG133" s="1067"/>
      <c r="AH133" s="1067"/>
      <c r="AI133" s="1067"/>
      <c r="AJ133" s="1068"/>
      <c r="AK133" s="1066">
        <v>8.5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RMPSLXCSXgkvbOwTm7ojZ0JRdpFrZlngDIAWZNMSabKat1eWFmRbTU2S6Bc/Z7cmMaXTzKhJmcbu+ZEfGDYIA==" saltValue="pmV8OhbEN+OBLY8Pr7zy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7" zoomScaleNormal="85" zoomScaleSheetLayoutView="100" workbookViewId="0">
      <selection activeCell="AX75" sqref="AX75"/>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VzrQKEbTn7Ci7TkGA7jJUpPMwkDVZI8edK5IkhN0X6fdU83mvdCEF9pQjzLbME3RYmb81GMd5B9tQhPyXlOI0A==" saltValue="b7wZ4fxGx38l/f4TZM/d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r6IksAllM5QkR/hkyI4LjgqsiNm4GatZuy7J+lKwRel5Q0j5z57I8fUHcVt7NP61vHeBic83DgibjjMvFDXDw==" saltValue="aVpreOebepO4eB/kOeqBB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1"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1" t="s">
        <v>483</v>
      </c>
      <c r="AP7" s="253"/>
      <c r="AQ7" s="254" t="s">
        <v>484</v>
      </c>
      <c r="AR7" s="255"/>
    </row>
    <row r="8" spans="1:46" x14ac:dyDescent="0.15">
      <c r="A8" s="247"/>
      <c r="AK8" s="256"/>
      <c r="AL8" s="257"/>
      <c r="AM8" s="257"/>
      <c r="AN8" s="258"/>
      <c r="AO8" s="1102"/>
      <c r="AP8" s="259" t="s">
        <v>485</v>
      </c>
      <c r="AQ8" s="260" t="s">
        <v>486</v>
      </c>
      <c r="AR8" s="261" t="s">
        <v>487</v>
      </c>
    </row>
    <row r="9" spans="1:46" x14ac:dyDescent="0.15">
      <c r="A9" s="247"/>
      <c r="AK9" s="1103" t="s">
        <v>488</v>
      </c>
      <c r="AL9" s="1104"/>
      <c r="AM9" s="1104"/>
      <c r="AN9" s="1105"/>
      <c r="AO9" s="262">
        <v>1588378</v>
      </c>
      <c r="AP9" s="262">
        <v>108666</v>
      </c>
      <c r="AQ9" s="263">
        <v>138750</v>
      </c>
      <c r="AR9" s="264">
        <v>-21.7</v>
      </c>
    </row>
    <row r="10" spans="1:46" ht="13.5" customHeight="1" x14ac:dyDescent="0.15">
      <c r="A10" s="247"/>
      <c r="AK10" s="1103" t="s">
        <v>489</v>
      </c>
      <c r="AL10" s="1104"/>
      <c r="AM10" s="1104"/>
      <c r="AN10" s="1105"/>
      <c r="AO10" s="265">
        <v>184253</v>
      </c>
      <c r="AP10" s="265">
        <v>12605</v>
      </c>
      <c r="AQ10" s="266">
        <v>15826</v>
      </c>
      <c r="AR10" s="267">
        <v>-20.399999999999999</v>
      </c>
    </row>
    <row r="11" spans="1:46" ht="13.5" customHeight="1" x14ac:dyDescent="0.15">
      <c r="A11" s="247"/>
      <c r="AK11" s="1103" t="s">
        <v>490</v>
      </c>
      <c r="AL11" s="1104"/>
      <c r="AM11" s="1104"/>
      <c r="AN11" s="1105"/>
      <c r="AO11" s="265">
        <v>7112</v>
      </c>
      <c r="AP11" s="265">
        <v>487</v>
      </c>
      <c r="AQ11" s="266">
        <v>2916</v>
      </c>
      <c r="AR11" s="267">
        <v>-83.3</v>
      </c>
    </row>
    <row r="12" spans="1:46" ht="13.5" customHeight="1" x14ac:dyDescent="0.15">
      <c r="A12" s="247"/>
      <c r="AK12" s="1103" t="s">
        <v>491</v>
      </c>
      <c r="AL12" s="1104"/>
      <c r="AM12" s="1104"/>
      <c r="AN12" s="1105"/>
      <c r="AO12" s="265" t="s">
        <v>492</v>
      </c>
      <c r="AP12" s="265" t="s">
        <v>492</v>
      </c>
      <c r="AQ12" s="266" t="s">
        <v>492</v>
      </c>
      <c r="AR12" s="267" t="s">
        <v>492</v>
      </c>
    </row>
    <row r="13" spans="1:46" ht="13.5" customHeight="1" x14ac:dyDescent="0.15">
      <c r="A13" s="247"/>
      <c r="AK13" s="1103" t="s">
        <v>493</v>
      </c>
      <c r="AL13" s="1104"/>
      <c r="AM13" s="1104"/>
      <c r="AN13" s="1105"/>
      <c r="AO13" s="265">
        <v>86986</v>
      </c>
      <c r="AP13" s="265">
        <v>5951</v>
      </c>
      <c r="AQ13" s="266">
        <v>5014</v>
      </c>
      <c r="AR13" s="267">
        <v>18.7</v>
      </c>
    </row>
    <row r="14" spans="1:46" ht="13.5" customHeight="1" x14ac:dyDescent="0.15">
      <c r="A14" s="247"/>
      <c r="AK14" s="1103" t="s">
        <v>494</v>
      </c>
      <c r="AL14" s="1104"/>
      <c r="AM14" s="1104"/>
      <c r="AN14" s="1105"/>
      <c r="AO14" s="265">
        <v>17655</v>
      </c>
      <c r="AP14" s="265">
        <v>1208</v>
      </c>
      <c r="AQ14" s="266">
        <v>1914</v>
      </c>
      <c r="AR14" s="267">
        <v>-36.9</v>
      </c>
    </row>
    <row r="15" spans="1:46" ht="13.5" customHeight="1" x14ac:dyDescent="0.15">
      <c r="A15" s="247"/>
      <c r="AK15" s="1106" t="s">
        <v>495</v>
      </c>
      <c r="AL15" s="1107"/>
      <c r="AM15" s="1107"/>
      <c r="AN15" s="1108"/>
      <c r="AO15" s="265">
        <v>-80244</v>
      </c>
      <c r="AP15" s="265">
        <v>-5490</v>
      </c>
      <c r="AQ15" s="266">
        <v>-7724</v>
      </c>
      <c r="AR15" s="267">
        <v>-28.9</v>
      </c>
    </row>
    <row r="16" spans="1:46" x14ac:dyDescent="0.15">
      <c r="A16" s="247"/>
      <c r="AK16" s="1106" t="s">
        <v>178</v>
      </c>
      <c r="AL16" s="1107"/>
      <c r="AM16" s="1107"/>
      <c r="AN16" s="1108"/>
      <c r="AO16" s="265">
        <v>1804140</v>
      </c>
      <c r="AP16" s="265">
        <v>123428</v>
      </c>
      <c r="AQ16" s="266">
        <v>156695</v>
      </c>
      <c r="AR16" s="267">
        <v>-21.2</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09" t="s">
        <v>500</v>
      </c>
      <c r="AL21" s="1110"/>
      <c r="AM21" s="1110"/>
      <c r="AN21" s="1111"/>
      <c r="AO21" s="277">
        <v>9.99</v>
      </c>
      <c r="AP21" s="278">
        <v>13.24</v>
      </c>
      <c r="AQ21" s="279">
        <v>-3.25</v>
      </c>
      <c r="AS21" s="280"/>
      <c r="AT21" s="276"/>
    </row>
    <row r="22" spans="1:46" s="248" customFormat="1" x14ac:dyDescent="0.15">
      <c r="A22" s="276"/>
      <c r="AK22" s="1109" t="s">
        <v>501</v>
      </c>
      <c r="AL22" s="1110"/>
      <c r="AM22" s="1110"/>
      <c r="AN22" s="1111"/>
      <c r="AO22" s="281">
        <v>94.9</v>
      </c>
      <c r="AP22" s="282">
        <v>95.2</v>
      </c>
      <c r="AQ22" s="283">
        <v>-0.3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1" t="s">
        <v>483</v>
      </c>
      <c r="AP30" s="253"/>
      <c r="AQ30" s="254" t="s">
        <v>484</v>
      </c>
      <c r="AR30" s="255"/>
    </row>
    <row r="31" spans="1:46" x14ac:dyDescent="0.15">
      <c r="A31" s="247"/>
      <c r="AK31" s="256"/>
      <c r="AL31" s="257"/>
      <c r="AM31" s="257"/>
      <c r="AN31" s="258"/>
      <c r="AO31" s="1102"/>
      <c r="AP31" s="259" t="s">
        <v>485</v>
      </c>
      <c r="AQ31" s="260" t="s">
        <v>486</v>
      </c>
      <c r="AR31" s="261" t="s">
        <v>487</v>
      </c>
    </row>
    <row r="32" spans="1:46" ht="27" customHeight="1" x14ac:dyDescent="0.15">
      <c r="A32" s="247"/>
      <c r="AK32" s="1117" t="s">
        <v>505</v>
      </c>
      <c r="AL32" s="1118"/>
      <c r="AM32" s="1118"/>
      <c r="AN32" s="1119"/>
      <c r="AO32" s="291">
        <v>675815</v>
      </c>
      <c r="AP32" s="291">
        <v>46235</v>
      </c>
      <c r="AQ32" s="292">
        <v>83272</v>
      </c>
      <c r="AR32" s="293">
        <v>-44.5</v>
      </c>
    </row>
    <row r="33" spans="1:46" ht="13.5" customHeight="1" x14ac:dyDescent="0.15">
      <c r="A33" s="247"/>
      <c r="AK33" s="1117" t="s">
        <v>506</v>
      </c>
      <c r="AL33" s="1118"/>
      <c r="AM33" s="1118"/>
      <c r="AN33" s="1119"/>
      <c r="AO33" s="291" t="s">
        <v>492</v>
      </c>
      <c r="AP33" s="291" t="s">
        <v>492</v>
      </c>
      <c r="AQ33" s="292" t="s">
        <v>492</v>
      </c>
      <c r="AR33" s="293" t="s">
        <v>492</v>
      </c>
    </row>
    <row r="34" spans="1:46" ht="27" customHeight="1" x14ac:dyDescent="0.15">
      <c r="A34" s="247"/>
      <c r="AK34" s="1117" t="s">
        <v>507</v>
      </c>
      <c r="AL34" s="1118"/>
      <c r="AM34" s="1118"/>
      <c r="AN34" s="1119"/>
      <c r="AO34" s="291" t="s">
        <v>492</v>
      </c>
      <c r="AP34" s="291" t="s">
        <v>492</v>
      </c>
      <c r="AQ34" s="292" t="s">
        <v>492</v>
      </c>
      <c r="AR34" s="293" t="s">
        <v>492</v>
      </c>
    </row>
    <row r="35" spans="1:46" ht="27" customHeight="1" x14ac:dyDescent="0.15">
      <c r="A35" s="247"/>
      <c r="AK35" s="1117" t="s">
        <v>508</v>
      </c>
      <c r="AL35" s="1118"/>
      <c r="AM35" s="1118"/>
      <c r="AN35" s="1119"/>
      <c r="AO35" s="291">
        <v>70088</v>
      </c>
      <c r="AP35" s="291">
        <v>4795</v>
      </c>
      <c r="AQ35" s="292">
        <v>16739</v>
      </c>
      <c r="AR35" s="293">
        <v>-71.400000000000006</v>
      </c>
    </row>
    <row r="36" spans="1:46" ht="27" customHeight="1" x14ac:dyDescent="0.15">
      <c r="A36" s="247"/>
      <c r="AK36" s="1117" t="s">
        <v>509</v>
      </c>
      <c r="AL36" s="1118"/>
      <c r="AM36" s="1118"/>
      <c r="AN36" s="1119"/>
      <c r="AO36" s="291">
        <v>32837</v>
      </c>
      <c r="AP36" s="291">
        <v>2246</v>
      </c>
      <c r="AQ36" s="292">
        <v>3400</v>
      </c>
      <c r="AR36" s="293">
        <v>-33.9</v>
      </c>
    </row>
    <row r="37" spans="1:46" ht="13.5" customHeight="1" x14ac:dyDescent="0.15">
      <c r="A37" s="247"/>
      <c r="AK37" s="1117" t="s">
        <v>510</v>
      </c>
      <c r="AL37" s="1118"/>
      <c r="AM37" s="1118"/>
      <c r="AN37" s="1119"/>
      <c r="AO37" s="291" t="s">
        <v>492</v>
      </c>
      <c r="AP37" s="291" t="s">
        <v>492</v>
      </c>
      <c r="AQ37" s="292">
        <v>1033</v>
      </c>
      <c r="AR37" s="293" t="s">
        <v>492</v>
      </c>
    </row>
    <row r="38" spans="1:46" ht="27" customHeight="1" x14ac:dyDescent="0.15">
      <c r="A38" s="247"/>
      <c r="AK38" s="1120" t="s">
        <v>511</v>
      </c>
      <c r="AL38" s="1121"/>
      <c r="AM38" s="1121"/>
      <c r="AN38" s="1122"/>
      <c r="AO38" s="294" t="s">
        <v>492</v>
      </c>
      <c r="AP38" s="294" t="s">
        <v>492</v>
      </c>
      <c r="AQ38" s="295">
        <v>14</v>
      </c>
      <c r="AR38" s="283" t="s">
        <v>492</v>
      </c>
      <c r="AS38" s="290"/>
    </row>
    <row r="39" spans="1:46" x14ac:dyDescent="0.15">
      <c r="A39" s="247"/>
      <c r="AK39" s="1120" t="s">
        <v>512</v>
      </c>
      <c r="AL39" s="1121"/>
      <c r="AM39" s="1121"/>
      <c r="AN39" s="1122"/>
      <c r="AO39" s="291">
        <v>-9265</v>
      </c>
      <c r="AP39" s="291">
        <v>-634</v>
      </c>
      <c r="AQ39" s="292">
        <v>-1917</v>
      </c>
      <c r="AR39" s="293">
        <v>-66.900000000000006</v>
      </c>
      <c r="AS39" s="290"/>
    </row>
    <row r="40" spans="1:46" ht="27" customHeight="1" x14ac:dyDescent="0.15">
      <c r="A40" s="247"/>
      <c r="AK40" s="1117" t="s">
        <v>513</v>
      </c>
      <c r="AL40" s="1118"/>
      <c r="AM40" s="1118"/>
      <c r="AN40" s="1119"/>
      <c r="AO40" s="291">
        <v>-395495</v>
      </c>
      <c r="AP40" s="291">
        <v>-27057</v>
      </c>
      <c r="AQ40" s="292">
        <v>-69414</v>
      </c>
      <c r="AR40" s="293">
        <v>-61</v>
      </c>
      <c r="AS40" s="290"/>
    </row>
    <row r="41" spans="1:46" x14ac:dyDescent="0.15">
      <c r="A41" s="247"/>
      <c r="AK41" s="1123" t="s">
        <v>288</v>
      </c>
      <c r="AL41" s="1124"/>
      <c r="AM41" s="1124"/>
      <c r="AN41" s="1125"/>
      <c r="AO41" s="291">
        <v>373980</v>
      </c>
      <c r="AP41" s="291">
        <v>25585</v>
      </c>
      <c r="AQ41" s="292">
        <v>33127</v>
      </c>
      <c r="AR41" s="293">
        <v>-22.8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12" t="s">
        <v>483</v>
      </c>
      <c r="AN49" s="1114" t="s">
        <v>516</v>
      </c>
      <c r="AO49" s="1115"/>
      <c r="AP49" s="1115"/>
      <c r="AQ49" s="1115"/>
      <c r="AR49" s="1116"/>
    </row>
    <row r="50" spans="1:44" x14ac:dyDescent="0.15">
      <c r="A50" s="247"/>
      <c r="AK50" s="305"/>
      <c r="AL50" s="306"/>
      <c r="AM50" s="1113"/>
      <c r="AN50" s="307" t="s">
        <v>517</v>
      </c>
      <c r="AO50" s="308" t="s">
        <v>518</v>
      </c>
      <c r="AP50" s="309" t="s">
        <v>519</v>
      </c>
      <c r="AQ50" s="310" t="s">
        <v>520</v>
      </c>
      <c r="AR50" s="311" t="s">
        <v>521</v>
      </c>
    </row>
    <row r="51" spans="1:44" x14ac:dyDescent="0.15">
      <c r="A51" s="247"/>
      <c r="AK51" s="303" t="s">
        <v>522</v>
      </c>
      <c r="AL51" s="304"/>
      <c r="AM51" s="312">
        <v>2154803</v>
      </c>
      <c r="AN51" s="313">
        <v>139109</v>
      </c>
      <c r="AO51" s="314">
        <v>-23.6</v>
      </c>
      <c r="AP51" s="315">
        <v>125418</v>
      </c>
      <c r="AQ51" s="316">
        <v>10.6</v>
      </c>
      <c r="AR51" s="317">
        <v>-34.200000000000003</v>
      </c>
    </row>
    <row r="52" spans="1:44" x14ac:dyDescent="0.15">
      <c r="A52" s="247"/>
      <c r="AK52" s="318"/>
      <c r="AL52" s="319" t="s">
        <v>523</v>
      </c>
      <c r="AM52" s="320">
        <v>963152</v>
      </c>
      <c r="AN52" s="321">
        <v>62179</v>
      </c>
      <c r="AO52" s="322">
        <v>27.8</v>
      </c>
      <c r="AP52" s="323">
        <v>60445</v>
      </c>
      <c r="AQ52" s="324">
        <v>2.9</v>
      </c>
      <c r="AR52" s="325">
        <v>24.9</v>
      </c>
    </row>
    <row r="53" spans="1:44" x14ac:dyDescent="0.15">
      <c r="A53" s="247"/>
      <c r="AK53" s="303" t="s">
        <v>524</v>
      </c>
      <c r="AL53" s="304"/>
      <c r="AM53" s="312">
        <v>1782085</v>
      </c>
      <c r="AN53" s="313">
        <v>116598</v>
      </c>
      <c r="AO53" s="314">
        <v>-16.2</v>
      </c>
      <c r="AP53" s="315">
        <v>108384</v>
      </c>
      <c r="AQ53" s="316">
        <v>-13.6</v>
      </c>
      <c r="AR53" s="317">
        <v>-2.6</v>
      </c>
    </row>
    <row r="54" spans="1:44" x14ac:dyDescent="0.15">
      <c r="A54" s="247"/>
      <c r="AK54" s="318"/>
      <c r="AL54" s="319" t="s">
        <v>523</v>
      </c>
      <c r="AM54" s="320">
        <v>579219</v>
      </c>
      <c r="AN54" s="321">
        <v>37897</v>
      </c>
      <c r="AO54" s="322">
        <v>-39.1</v>
      </c>
      <c r="AP54" s="323">
        <v>51153</v>
      </c>
      <c r="AQ54" s="324">
        <v>-15.4</v>
      </c>
      <c r="AR54" s="325">
        <v>-23.7</v>
      </c>
    </row>
    <row r="55" spans="1:44" x14ac:dyDescent="0.15">
      <c r="A55" s="247"/>
      <c r="AK55" s="303" t="s">
        <v>525</v>
      </c>
      <c r="AL55" s="304"/>
      <c r="AM55" s="312">
        <v>1212631</v>
      </c>
      <c r="AN55" s="313">
        <v>80333</v>
      </c>
      <c r="AO55" s="314">
        <v>-31.1</v>
      </c>
      <c r="AP55" s="315">
        <v>80959</v>
      </c>
      <c r="AQ55" s="316">
        <v>-25.3</v>
      </c>
      <c r="AR55" s="317">
        <v>-5.8</v>
      </c>
    </row>
    <row r="56" spans="1:44" x14ac:dyDescent="0.15">
      <c r="A56" s="247"/>
      <c r="AK56" s="318"/>
      <c r="AL56" s="319" t="s">
        <v>523</v>
      </c>
      <c r="AM56" s="320">
        <v>605546</v>
      </c>
      <c r="AN56" s="321">
        <v>40116</v>
      </c>
      <c r="AO56" s="322">
        <v>5.9</v>
      </c>
      <c r="AP56" s="323">
        <v>43928</v>
      </c>
      <c r="AQ56" s="324">
        <v>-14.1</v>
      </c>
      <c r="AR56" s="325">
        <v>20</v>
      </c>
    </row>
    <row r="57" spans="1:44" x14ac:dyDescent="0.15">
      <c r="A57" s="247"/>
      <c r="AK57" s="303" t="s">
        <v>526</v>
      </c>
      <c r="AL57" s="304"/>
      <c r="AM57" s="312">
        <v>2166276</v>
      </c>
      <c r="AN57" s="313">
        <v>145096</v>
      </c>
      <c r="AO57" s="314">
        <v>80.599999999999994</v>
      </c>
      <c r="AP57" s="315">
        <v>117242</v>
      </c>
      <c r="AQ57" s="316">
        <v>44.8</v>
      </c>
      <c r="AR57" s="317">
        <v>35.799999999999997</v>
      </c>
    </row>
    <row r="58" spans="1:44" x14ac:dyDescent="0.15">
      <c r="A58" s="247"/>
      <c r="AK58" s="318"/>
      <c r="AL58" s="319" t="s">
        <v>523</v>
      </c>
      <c r="AM58" s="320">
        <v>1102365</v>
      </c>
      <c r="AN58" s="321">
        <v>73836</v>
      </c>
      <c r="AO58" s="322">
        <v>84.1</v>
      </c>
      <c r="AP58" s="323">
        <v>59234</v>
      </c>
      <c r="AQ58" s="324">
        <v>34.799999999999997</v>
      </c>
      <c r="AR58" s="325">
        <v>49.3</v>
      </c>
    </row>
    <row r="59" spans="1:44" x14ac:dyDescent="0.15">
      <c r="A59" s="247"/>
      <c r="AK59" s="303" t="s">
        <v>527</v>
      </c>
      <c r="AL59" s="304"/>
      <c r="AM59" s="312">
        <v>2106006</v>
      </c>
      <c r="AN59" s="313">
        <v>144079</v>
      </c>
      <c r="AO59" s="314">
        <v>-0.7</v>
      </c>
      <c r="AP59" s="315">
        <v>113894</v>
      </c>
      <c r="AQ59" s="316">
        <v>-2.9</v>
      </c>
      <c r="AR59" s="317">
        <v>2.2000000000000002</v>
      </c>
    </row>
    <row r="60" spans="1:44" x14ac:dyDescent="0.15">
      <c r="A60" s="247"/>
      <c r="AK60" s="318"/>
      <c r="AL60" s="319" t="s">
        <v>523</v>
      </c>
      <c r="AM60" s="320">
        <v>521989</v>
      </c>
      <c r="AN60" s="321">
        <v>35711</v>
      </c>
      <c r="AO60" s="322">
        <v>-51.6</v>
      </c>
      <c r="AP60" s="323">
        <v>65544</v>
      </c>
      <c r="AQ60" s="324">
        <v>10.7</v>
      </c>
      <c r="AR60" s="325">
        <v>-62.3</v>
      </c>
    </row>
    <row r="61" spans="1:44" x14ac:dyDescent="0.15">
      <c r="A61" s="247"/>
      <c r="AK61" s="303" t="s">
        <v>528</v>
      </c>
      <c r="AL61" s="326"/>
      <c r="AM61" s="312">
        <v>1884360</v>
      </c>
      <c r="AN61" s="313">
        <v>125043</v>
      </c>
      <c r="AO61" s="314">
        <v>1.8</v>
      </c>
      <c r="AP61" s="315">
        <v>109179</v>
      </c>
      <c r="AQ61" s="327">
        <v>2.7</v>
      </c>
      <c r="AR61" s="317">
        <v>-0.9</v>
      </c>
    </row>
    <row r="62" spans="1:44" x14ac:dyDescent="0.15">
      <c r="A62" s="247"/>
      <c r="AK62" s="318"/>
      <c r="AL62" s="319" t="s">
        <v>523</v>
      </c>
      <c r="AM62" s="320">
        <v>754454</v>
      </c>
      <c r="AN62" s="321">
        <v>49948</v>
      </c>
      <c r="AO62" s="322">
        <v>5.4</v>
      </c>
      <c r="AP62" s="323">
        <v>56061</v>
      </c>
      <c r="AQ62" s="324">
        <v>3.8</v>
      </c>
      <c r="AR62" s="325">
        <v>1.6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Mh1IzHJ4/pTtnZpZoqmaZqv0rbIm/8ItyP4P2MCRRY+LjErSaebLa0EBmP8RMoNOV/zjg0uLVaBBIcCFym54g==" saltValue="YMerQMPgiFI25AdR8w+n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81" zoomScale="73" zoomScaleNormal="73" zoomScaleSheetLayoutView="55" workbookViewId="0">
      <selection activeCell="AE100" sqref="AE100"/>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5wB+FWYW99DfE3n4hMpW8DYlw1E8tqedIGmS+An8qarNDnSNX58dhx/fkerDVZP3bcUHfI7Xw3RdqQ79YFQRTg==" saltValue="7NaB1y6hiQi/fui4CbRi+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66" zoomScaleNormal="66"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noKs6px9iFgu3RTHYJSRff30T2FdOJpBru67qajLI8YpVTeMkSJTO44MlSU1S1fzZv2oPBvJez+TY9HXTVnY4g==" saltValue="uGe7UGKY48XHzvoKkQy3P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0" zoomScale="71" zoomScaleNormal="71"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28.11</v>
      </c>
      <c r="G47" s="12">
        <v>22.47</v>
      </c>
      <c r="H47" s="12">
        <v>23</v>
      </c>
      <c r="I47" s="12">
        <v>26.94</v>
      </c>
      <c r="J47" s="13">
        <v>21.95</v>
      </c>
    </row>
    <row r="48" spans="2:10" ht="57.75" customHeight="1" x14ac:dyDescent="0.15">
      <c r="B48" s="14"/>
      <c r="C48" s="1128" t="s">
        <v>4</v>
      </c>
      <c r="D48" s="1128"/>
      <c r="E48" s="1129"/>
      <c r="F48" s="15">
        <v>4.8099999999999996</v>
      </c>
      <c r="G48" s="16">
        <v>5.93</v>
      </c>
      <c r="H48" s="16">
        <v>7.34</v>
      </c>
      <c r="I48" s="16">
        <v>7.97</v>
      </c>
      <c r="J48" s="17">
        <v>11.17</v>
      </c>
    </row>
    <row r="49" spans="2:10" ht="57.75" customHeight="1" thickBot="1" x14ac:dyDescent="0.2">
      <c r="B49" s="18"/>
      <c r="C49" s="1130" t="s">
        <v>5</v>
      </c>
      <c r="D49" s="1130"/>
      <c r="E49" s="1131"/>
      <c r="F49" s="19" t="s">
        <v>535</v>
      </c>
      <c r="G49" s="20" t="s">
        <v>536</v>
      </c>
      <c r="H49" s="20">
        <v>1.28</v>
      </c>
      <c r="I49" s="20">
        <v>4.84</v>
      </c>
      <c r="J49" s="21" t="s">
        <v>537</v>
      </c>
    </row>
    <row r="50" spans="2:10" x14ac:dyDescent="0.15"/>
  </sheetData>
  <sheetProtection algorithmName="SHA-512" hashValue="+1zVx3IGA8qHbDeFMU7nIFovCGcg9pgcB41JN8hnmvLQ2aKPVYDlvDWOpcLjKYX0u3bDcfO94ebBbS7aAe0CEg==" saltValue="/nLUYGZhJpuqYUMvb3J/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渡部 好文</cp:lastModifiedBy>
  <cp:lastPrinted>2026-03-17T04:08:37Z</cp:lastPrinted>
  <dcterms:created xsi:type="dcterms:W3CDTF">2026-02-23T09:49:52Z</dcterms:created>
  <dcterms:modified xsi:type="dcterms:W3CDTF">2026-03-17T04:10:19Z</dcterms:modified>
  <cp:category/>
</cp:coreProperties>
</file>